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workbookProtection workbookAlgorithmName="SHA-512" workbookHashValue="cDj7AwmAgincMs2UNb8Uj8ziMlswhU+7cDtp8vmV7zTB55P3lo/An0xRATgYqPdUHPTV1lsDeSY9AS0Z197bPQ==" workbookSaltValue="FKzWyHwEW2uKGAEgh0oZ5A==" workbookSpinCount="100000" lockStructure="1"/>
  <bookViews>
    <workbookView xWindow="-15" yWindow="1485" windowWidth="15375" windowHeight="3345"/>
  </bookViews>
  <sheets>
    <sheet name="CO.11.11.019.0" sheetId="1" r:id="rId1"/>
    <sheet name="User manual" sheetId="7" state="hidden" r:id="rId2"/>
    <sheet name="Defect code" sheetId="2" state="hidden" r:id="rId3"/>
    <sheet name="Traduction" sheetId="6" state="hidden" r:id="rId4"/>
  </sheets>
  <definedNames>
    <definedName name="_xlnm._FilterDatabase" localSheetId="2" hidden="1">'Defect code'!$C$1:$G$20</definedName>
    <definedName name="Credit_note">'Defect code'!$M$2:$M$3</definedName>
    <definedName name="ErrorCode_Administrative">'Defect code'!$G$2:$G$13</definedName>
    <definedName name="ErrorCode_Calibration">'Defect code'!$I$2:$I$3</definedName>
    <definedName name="ErrorCode_Repair">'Defect code'!$E$2</definedName>
    <definedName name="ErrorCode_Technical">'Defect code'!$C$2:$C$20</definedName>
    <definedName name="First_items">#REF!</definedName>
    <definedName name="Formula_items">OFFSET(First_items,0,0,COUNTA(List_Items),1)</definedName>
    <definedName name="Language" localSheetId="1">'User manual'!$AM$3</definedName>
    <definedName name="Language">CO.11.11.019.0!$P$2</definedName>
    <definedName name="List_account">Traduction!$B$14:$G$14</definedName>
    <definedName name="List_address">Traduction!$B$7:$G$7</definedName>
    <definedName name="List_Administrative">'Defect code'!$F$2:$F$13</definedName>
    <definedName name="List_billing">Traduction!$B$38:$G$38</definedName>
    <definedName name="List_Calibration">'Defect code'!$H$2:$H$4</definedName>
    <definedName name="List_China">Traduction!$B$43:$G$43</definedName>
    <definedName name="List_city">Traduction!$B$9:$G$9</definedName>
    <definedName name="List_company">Traduction!$B$5:$G$5</definedName>
    <definedName name="List_contact">Traduction!$B$6:$G$6</definedName>
    <definedName name="List_country">Traduction!$B$10:$G$10</definedName>
    <definedName name="List_credit_note">Traduction!$B$35:$G$35</definedName>
    <definedName name="List_cust">Traduction!$B$4:$G$4</definedName>
    <definedName name="List_datecode">Traduction!$B$21:$G$21</definedName>
    <definedName name="List_detection">Traduction!$B$25:$G$25</definedName>
    <definedName name="List_DetectionLevel">Traduction!$B$91:$G$91</definedName>
    <definedName name="List_doc">Traduction!$B$15:$G$15</definedName>
    <definedName name="List_email">Traduction!$B$11:$G$11</definedName>
    <definedName name="List_error">Traduction!$B$24:$G$24</definedName>
    <definedName name="List_ErrorCode">CO.11.11.019.0!$AE$20:$AF$25</definedName>
    <definedName name="list_europe">Traduction!$B$47:$G$47</definedName>
    <definedName name="List_fax">Traduction!$B$50:$G$50</definedName>
    <definedName name="List_info">Traduction!$B$16:$G$16</definedName>
    <definedName name="List_Instruction">Traduction!$B$3:$G$3</definedName>
    <definedName name="List_invoice">Traduction!$B$37:$G$37</definedName>
    <definedName name="List_Items">#REF!</definedName>
    <definedName name="List_Japan">Traduction!$B$44:$G$44</definedName>
    <definedName name="List_Language">Traduction!$B$1:$G$1</definedName>
    <definedName name="List_LEMProd">Traduction!$B$17:$G$17</definedName>
    <definedName name="List_mandatory">Traduction!$B$26:$G$26</definedName>
    <definedName name="List_Nafta">Traduction!$B$45:$G$45</definedName>
    <definedName name="List_non">Traduction!$B$13:$G$13</definedName>
    <definedName name="List_office_email">Traduction!$B$51:$G$51</definedName>
    <definedName name="List_office_phone">Traduction!$B$49:$G$49</definedName>
    <definedName name="List_phone">Traduction!$B$12:$G$12</definedName>
    <definedName name="List_prob">Traduction!$B$27:$G$27</definedName>
    <definedName name="List_product">Traduction!$B$19:$G$19</definedName>
    <definedName name="List_quantity">Traduction!$B$20:$G$20</definedName>
    <definedName name="list_question">Traduction!$B$28:$G$28</definedName>
    <definedName name="list_question1">Traduction!$B$29:$G$29</definedName>
    <definedName name="list_question2">Traduction!$B$30:$G$30</definedName>
    <definedName name="list_question3">Traduction!$B$31:$G$31</definedName>
    <definedName name="list_question4">Traduction!$B$32:$G$32</definedName>
    <definedName name="list_question5">Traduction!$B$33:$G$33</definedName>
    <definedName name="list_questions">#REF!</definedName>
    <definedName name="List_reason">Traduction!$B$23:$G$23</definedName>
    <definedName name="List_Repair">'Defect code'!$D$2</definedName>
    <definedName name="List_replacement">Traduction!$B$36:$G$36</definedName>
    <definedName name="List_return_filled">Traduction!$B$42:$G$42</definedName>
    <definedName name="List_ROW">Traduction!$B$46:$G$46</definedName>
    <definedName name="list_russia">Traduction!$B$48:$G$48</definedName>
    <definedName name="List_serial">Traduction!$B$22:$G$22</definedName>
    <definedName name="List_shipping">Traduction!$B$39:$G$39</definedName>
    <definedName name="list_technical">'Defect code'!$B$2:$B$11</definedName>
    <definedName name="List_terms">Traduction!$B$40:$G$40</definedName>
    <definedName name="List_Title">Traduction!$B$2:$G$2</definedName>
    <definedName name="List_type">Traduction!$B$18:$G$18</definedName>
    <definedName name="List_warranty">Traduction!$B$34:$G$34</definedName>
    <definedName name="List_Zip">Traduction!$B$8:$G$8</definedName>
    <definedName name="_xlnm.Print_Area" localSheetId="0">CO.11.11.019.0!$B$4:$AK$124</definedName>
    <definedName name="_xlnm.Print_Area" localSheetId="1">'User manual'!$B$2:$AK$153</definedName>
    <definedName name="question_1">#REF!</definedName>
    <definedName name="question_2">#REF!</definedName>
    <definedName name="question_3">#REF!</definedName>
    <definedName name="question_4">#REF!</definedName>
    <definedName name="question_5">#REF!</definedName>
    <definedName name="Row_Request_1">'Defect code'!$E$27</definedName>
    <definedName name="Row_Request_2">'Defect code'!$E$28</definedName>
    <definedName name="Row_Request_3">'Defect code'!$E$29</definedName>
    <definedName name="Row_Request_4">'Defect code'!$E$30</definedName>
    <definedName name="Row_Request_5">'Defect code'!$E$31</definedName>
    <definedName name="Row_Request_6">'Defect code'!$E$32</definedName>
    <definedName name="Row_Request_i">'Defect code'!$E$27:$E$32</definedName>
    <definedName name="Sel_Language">Traduction!$A$1</definedName>
    <definedName name="Sel_Reason_1" localSheetId="1">'User manual'!$V$19</definedName>
    <definedName name="Sel_Reason_1">CO.11.11.019.0!$U$20</definedName>
    <definedName name="Sel_Reason_2" localSheetId="1">'User manual'!$V$20</definedName>
    <definedName name="Sel_Reason_2">CO.11.11.019.0!$U$21</definedName>
    <definedName name="Sel_Reason_3" localSheetId="1">'User manual'!$V$21</definedName>
    <definedName name="Sel_Reason_3">CO.11.11.019.0!$U$22</definedName>
    <definedName name="Sel_Reason_4" localSheetId="1">'User manual'!$V$22</definedName>
    <definedName name="Sel_Reason_4">CO.11.11.019.0!$U$23</definedName>
    <definedName name="Sel_Reason_5" localSheetId="1">'User manual'!$V$23</definedName>
    <definedName name="Sel_Reason_5">CO.11.11.019.0!$U$24</definedName>
    <definedName name="Sel_Reason_6" localSheetId="1">'User manual'!$V$24</definedName>
    <definedName name="Sel_Reason_6">CO.11.11.019.0!$U$25</definedName>
    <definedName name="Sel_Request_i" localSheetId="1">'User manual'!$B$19:$F$24</definedName>
    <definedName name="Sel_Request_i">CO.11.11.019.0!$B$20:$F$25</definedName>
    <definedName name="Table_Administrative">Traduction!$B$76:$G$87</definedName>
    <definedName name="Table_Calibration">Traduction!$B$88:$G$90</definedName>
    <definedName name="Table_DetectionLevel">Traduction!$B$92:$G$95</definedName>
    <definedName name="Table_Repair">Traduction!$B$75:$G$75</definedName>
    <definedName name="Table_Request">Traduction!$B$52:$G$55</definedName>
    <definedName name="Table_Technical">Traduction!$B$56:$G$65</definedName>
  </definedNames>
  <calcPr calcId="145621"/>
</workbook>
</file>

<file path=xl/calcChain.xml><?xml version="1.0" encoding="utf-8"?>
<calcChain xmlns="http://schemas.openxmlformats.org/spreadsheetml/2006/main">
  <c r="C53" i="1" l="1"/>
  <c r="U53" i="1" s="1"/>
  <c r="F28" i="2" l="1"/>
  <c r="F27" i="2"/>
  <c r="C57" i="1" l="1"/>
  <c r="A1" i="6" l="1"/>
  <c r="B7" i="1" l="1"/>
  <c r="B30" i="1"/>
  <c r="B32" i="1"/>
  <c r="B8" i="1"/>
  <c r="B6" i="1"/>
  <c r="B48" i="1"/>
  <c r="B29" i="1"/>
  <c r="B38" i="1"/>
  <c r="B34" i="1"/>
  <c r="B36" i="1"/>
  <c r="H2" i="2" a="1"/>
  <c r="B19" i="1"/>
  <c r="AA115" i="1"/>
  <c r="B2" i="2" a="1"/>
  <c r="AA119" i="1"/>
  <c r="AA118" i="1"/>
  <c r="AA117" i="1"/>
  <c r="D115" i="1"/>
  <c r="D108" i="1"/>
  <c r="D112" i="1"/>
  <c r="D111" i="1"/>
  <c r="D110" i="1"/>
  <c r="U7" i="1"/>
  <c r="H3" i="2" l="1"/>
  <c r="H2" i="2"/>
  <c r="H4" i="2"/>
  <c r="B11" i="2"/>
  <c r="B8" i="2"/>
  <c r="B4" i="2"/>
  <c r="B5" i="2"/>
  <c r="B10" i="2"/>
  <c r="B9" i="2"/>
  <c r="B3" i="2"/>
  <c r="B2" i="2"/>
  <c r="B7" i="2"/>
  <c r="B6" i="2"/>
  <c r="F61" i="1"/>
  <c r="X61" i="1" s="1"/>
  <c r="N84" i="7" l="1"/>
  <c r="AF84" i="7" s="1"/>
  <c r="F84" i="7"/>
  <c r="X84" i="7" s="1"/>
  <c r="C84" i="7"/>
  <c r="U84" i="7" s="1"/>
  <c r="C81" i="7"/>
  <c r="U81" i="7" s="1"/>
  <c r="C80" i="7"/>
  <c r="U80" i="7" s="1"/>
  <c r="C76" i="7"/>
  <c r="U76" i="7" s="1"/>
  <c r="C72" i="7"/>
  <c r="F32" i="2" l="1"/>
  <c r="F31" i="2"/>
  <c r="F30" i="2"/>
  <c r="F29" i="2"/>
  <c r="D27" i="2" l="1" a="1"/>
  <c r="D28" i="2" s="1"/>
  <c r="D31" i="2" l="1"/>
  <c r="D29" i="2"/>
  <c r="D27" i="2"/>
  <c r="D32" i="2"/>
  <c r="D30" i="2"/>
  <c r="G19" i="1"/>
  <c r="AB134" i="7" l="1"/>
  <c r="AB132" i="7"/>
  <c r="AB127" i="7"/>
  <c r="AB125" i="7"/>
  <c r="C121" i="7"/>
  <c r="AF83" i="7"/>
  <c r="F83" i="7"/>
  <c r="U73" i="7"/>
  <c r="Y69" i="7"/>
  <c r="AG18" i="7"/>
  <c r="P18" i="7"/>
  <c r="B16" i="7"/>
  <c r="B12" i="7"/>
  <c r="W8" i="7"/>
  <c r="B6" i="7"/>
  <c r="B2" i="7"/>
  <c r="X83" i="7"/>
  <c r="C83" i="7"/>
  <c r="AB133" i="7"/>
  <c r="AB130" i="7"/>
  <c r="AB126" i="7"/>
  <c r="AB123" i="7"/>
  <c r="U83" i="7"/>
  <c r="U78" i="7"/>
  <c r="B4" i="7"/>
  <c r="D130" i="7"/>
  <c r="N83" i="7"/>
  <c r="C78" i="7"/>
  <c r="C75" i="7"/>
  <c r="B71" i="7"/>
  <c r="T18" i="7"/>
  <c r="B13" i="7"/>
  <c r="W6" i="7"/>
  <c r="D134" i="7"/>
  <c r="D132" i="7"/>
  <c r="D127" i="7"/>
  <c r="D125" i="7"/>
  <c r="C87" i="7"/>
  <c r="C73" i="7"/>
  <c r="B69" i="7"/>
  <c r="AE18" i="7"/>
  <c r="N18" i="7"/>
  <c r="B14" i="7"/>
  <c r="B11" i="7"/>
  <c r="B8" i="7"/>
  <c r="U75" i="7"/>
  <c r="B26" i="7"/>
  <c r="V18" i="7"/>
  <c r="G18" i="7"/>
  <c r="W13" i="7"/>
  <c r="I10" i="7"/>
  <c r="B7" i="7"/>
  <c r="D133" i="7"/>
  <c r="D126" i="7"/>
  <c r="D123" i="7"/>
  <c r="B25" i="7"/>
  <c r="B18" i="7"/>
  <c r="B10" i="7"/>
  <c r="B3" i="7"/>
  <c r="E27" i="2" a="1"/>
  <c r="F2" i="2" a="1"/>
  <c r="K2" i="2" a="1"/>
  <c r="D2" i="2" a="1"/>
  <c r="D2" i="2" s="1"/>
  <c r="N61" i="1"/>
  <c r="AF61" i="1" s="1"/>
  <c r="E27" i="2" l="1"/>
  <c r="E29" i="2"/>
  <c r="E31" i="2"/>
  <c r="E28" i="2"/>
  <c r="E30" i="2"/>
  <c r="E32" i="2"/>
  <c r="F3" i="2"/>
  <c r="F12" i="2"/>
  <c r="F8" i="2"/>
  <c r="F4" i="2"/>
  <c r="F13" i="2"/>
  <c r="F9" i="2"/>
  <c r="F5" i="2"/>
  <c r="F10" i="2"/>
  <c r="F6" i="2"/>
  <c r="F2" i="2"/>
  <c r="F11" i="2"/>
  <c r="F7" i="2"/>
  <c r="K2" i="2"/>
  <c r="K5" i="2"/>
  <c r="K4" i="2"/>
  <c r="K3" i="2"/>
  <c r="H1" i="2"/>
  <c r="D1" i="2"/>
  <c r="F1" i="2"/>
  <c r="B1" i="2"/>
  <c r="K1" i="2"/>
  <c r="B4" i="1"/>
  <c r="AA110" i="1"/>
  <c r="D117" i="1"/>
  <c r="D118" i="1"/>
  <c r="D119" i="1"/>
  <c r="AA108" i="1"/>
  <c r="C99" i="1"/>
  <c r="AA103" i="1"/>
  <c r="AA104" i="1"/>
  <c r="AA105" i="1"/>
  <c r="D103" i="1"/>
  <c r="D104" i="1"/>
  <c r="D105" i="1"/>
  <c r="AA101" i="1"/>
  <c r="AA111" i="1"/>
  <c r="AA112" i="1"/>
  <c r="C64" i="1"/>
  <c r="D101" i="1"/>
  <c r="U50" i="1"/>
  <c r="C50" i="1"/>
  <c r="B46" i="1"/>
  <c r="B27" i="1"/>
  <c r="AE19" i="7" l="1"/>
  <c r="C52" i="1"/>
  <c r="B18" i="1"/>
  <c r="B26" i="1"/>
  <c r="N19" i="1"/>
  <c r="AG19" i="1"/>
  <c r="P19" i="1"/>
  <c r="U19" i="1"/>
  <c r="U10" i="1"/>
  <c r="B16" i="1"/>
  <c r="B15" i="1"/>
  <c r="C55" i="1"/>
  <c r="F60" i="1"/>
  <c r="U55" i="1"/>
  <c r="X60" i="1"/>
  <c r="B12" i="1"/>
  <c r="C60" i="1"/>
  <c r="N60" i="1"/>
  <c r="J12" i="1"/>
  <c r="U52" i="1"/>
  <c r="U60" i="1"/>
  <c r="AF60" i="1"/>
  <c r="B13" i="1"/>
  <c r="B14" i="1"/>
  <c r="B10" i="1"/>
  <c r="B9" i="1"/>
  <c r="B5" i="1"/>
  <c r="G27" i="2" l="1" a="1"/>
  <c r="G28" i="2" s="1"/>
  <c r="C58" i="1"/>
  <c r="U58" i="1" s="1"/>
  <c r="U57" i="1"/>
  <c r="G30" i="2" l="1"/>
  <c r="G27" i="2"/>
  <c r="G29" i="2"/>
  <c r="G31" i="2"/>
  <c r="G32" i="2"/>
  <c r="AB6" i="1"/>
  <c r="C61" i="1" l="1"/>
  <c r="U61" i="1" s="1"/>
  <c r="C49" i="1" l="1"/>
</calcChain>
</file>

<file path=xl/comments1.xml><?xml version="1.0" encoding="utf-8"?>
<comments xmlns="http://schemas.openxmlformats.org/spreadsheetml/2006/main">
  <authors>
    <author>Yoann Raphoz</author>
  </authors>
  <commentList>
    <comment ref="AB7" authorId="0">
      <text/>
    </comment>
    <comment ref="AB10" authorId="0">
      <text>
        <r>
          <rPr>
            <sz val="9"/>
            <color indexed="81"/>
            <rFont val="Tahoma"/>
            <family val="2"/>
          </rPr>
          <t xml:space="preserve">
</t>
        </r>
      </text>
    </comment>
    <comment ref="P20" authorId="0">
      <text>
        <r>
          <rPr>
            <sz val="9"/>
            <color indexed="81"/>
            <rFont val="Tahoma"/>
            <family val="2"/>
          </rPr>
          <t xml:space="preserve">
</t>
        </r>
      </text>
    </comment>
  </commentList>
</comments>
</file>

<file path=xl/comments2.xml><?xml version="1.0" encoding="utf-8"?>
<comments xmlns="http://schemas.openxmlformats.org/spreadsheetml/2006/main">
  <authors>
    <author>RVu</author>
  </authors>
  <commentList>
    <comment ref="A1" authorId="0">
      <text>
        <r>
          <rPr>
            <sz val="9"/>
            <color indexed="81"/>
            <rFont val="Tahoma"/>
            <family val="2"/>
          </rPr>
          <t>Row of selected language</t>
        </r>
      </text>
    </comment>
  </commentList>
</comments>
</file>

<file path=xl/sharedStrings.xml><?xml version="1.0" encoding="utf-8"?>
<sst xmlns="http://schemas.openxmlformats.org/spreadsheetml/2006/main" count="676" uniqueCount="618">
  <si>
    <t>China</t>
  </si>
  <si>
    <t>+86 10 89 45 52 36</t>
  </si>
  <si>
    <t>+81 42 725 81 51</t>
  </si>
  <si>
    <t>+86 10 80 48 43 03</t>
  </si>
  <si>
    <t>+81 42 728 81 19</t>
  </si>
  <si>
    <t>+1 414 353 07 33</t>
  </si>
  <si>
    <t>+41 22 706 12 16</t>
  </si>
  <si>
    <t>* Mandatory Fields</t>
  </si>
  <si>
    <t>ascs_ecc@lem.com</t>
  </si>
  <si>
    <t>ascs_ccc@lem.com</t>
  </si>
  <si>
    <t>ascs_jcc@lem.com</t>
  </si>
  <si>
    <t>ascs_acc@lem.com</t>
  </si>
  <si>
    <t>+41 22 706 13 20</t>
  </si>
  <si>
    <t>+1 414 577 41 25</t>
  </si>
  <si>
    <t>Japan</t>
  </si>
  <si>
    <t>Quantity</t>
  </si>
  <si>
    <t>CUSTOMER INFORMATION</t>
  </si>
  <si>
    <t xml:space="preserve">E-mail :
</t>
  </si>
  <si>
    <t>Zip code</t>
  </si>
  <si>
    <t>City</t>
  </si>
  <si>
    <t>To submit a Return Material Authorization (RMA) request, please complete ALL fields below.</t>
  </si>
  <si>
    <t>Administrative</t>
  </si>
  <si>
    <t>Calibration</t>
  </si>
  <si>
    <t>Technical</t>
  </si>
  <si>
    <t>Repair</t>
  </si>
  <si>
    <t>5 points</t>
  </si>
  <si>
    <t>11 points</t>
  </si>
  <si>
    <t>Reason of return</t>
  </si>
  <si>
    <t>Customer Account 
Number:</t>
  </si>
  <si>
    <t>Serial 
Number</t>
  </si>
  <si>
    <t>Country</t>
  </si>
  <si>
    <t>Company</t>
  </si>
  <si>
    <t>Contact Name</t>
  </si>
  <si>
    <t>Address</t>
  </si>
  <si>
    <t>Email</t>
  </si>
  <si>
    <t>Phone</t>
  </si>
  <si>
    <t>Please return the filled out document to LEM by e-mail to the corresponding address indicated below:</t>
  </si>
  <si>
    <t>Describe the problem: * Please be as specific as possible, photos and additionnal comments are encouraged</t>
  </si>
  <si>
    <t>Non conformity number</t>
  </si>
  <si>
    <t>Insulation loss in use</t>
  </si>
  <si>
    <t>Insulation Intermitent in use</t>
  </si>
  <si>
    <t>Product damaged in use</t>
  </si>
  <si>
    <t>Connection damaged at reception</t>
  </si>
  <si>
    <t>Connection damaged in use</t>
  </si>
  <si>
    <t>Connection Intermitent in use</t>
  </si>
  <si>
    <t>Visual aspect not conform at reception</t>
  </si>
  <si>
    <t>Visual aspect deteriorated in use</t>
  </si>
  <si>
    <t>Product identification loss in use</t>
  </si>
  <si>
    <t>Wrong Product reference delivered</t>
  </si>
  <si>
    <t>Mixed product reference delivered</t>
  </si>
  <si>
    <t>Product not delivered</t>
  </si>
  <si>
    <t xml:space="preserve">Product quantity error </t>
  </si>
  <si>
    <t>Missing attached documentation</t>
  </si>
  <si>
    <t>Error in attached documentation</t>
  </si>
  <si>
    <t>Packaging deteriorated at reception</t>
  </si>
  <si>
    <t>Packaging deterioration in stock or use</t>
  </si>
  <si>
    <t>Wrong delivery address</t>
  </si>
  <si>
    <t>Wrong invoicing</t>
  </si>
  <si>
    <t>Output signal not present at first use</t>
  </si>
  <si>
    <t>Repair request</t>
  </si>
  <si>
    <t>Invoice concerned</t>
  </si>
  <si>
    <t xml:space="preserve">Date : </t>
  </si>
  <si>
    <t>Detection level</t>
  </si>
  <si>
    <t>Incoming inspection</t>
  </si>
  <si>
    <t>In the field</t>
  </si>
  <si>
    <t>Final test</t>
  </si>
  <si>
    <t>NAFTA</t>
  </si>
  <si>
    <t>During production</t>
  </si>
  <si>
    <t>Error 
code</t>
  </si>
  <si>
    <t>English</t>
  </si>
  <si>
    <t>Title</t>
  </si>
  <si>
    <t>BILLING ADDRESS *</t>
  </si>
  <si>
    <t>In case the conditions for application of the warranty are met, Please mention the method of replacement desired</t>
  </si>
  <si>
    <t>Detection level *</t>
  </si>
  <si>
    <t>Reason of return *</t>
  </si>
  <si>
    <t>电话</t>
  </si>
  <si>
    <t>Telefon</t>
  </si>
  <si>
    <t>Téléphone</t>
  </si>
  <si>
    <t>电子邮箱</t>
  </si>
  <si>
    <t>E-Mail</t>
  </si>
  <si>
    <t>国家</t>
  </si>
  <si>
    <t>Land</t>
  </si>
  <si>
    <t>Pays</t>
  </si>
  <si>
    <t>城市</t>
  </si>
  <si>
    <t>Ort</t>
  </si>
  <si>
    <t>Ville</t>
  </si>
  <si>
    <t>邮编</t>
  </si>
  <si>
    <t>PLZ</t>
  </si>
  <si>
    <t>Code postal</t>
  </si>
  <si>
    <t>地址</t>
  </si>
  <si>
    <t>Adresse</t>
  </si>
  <si>
    <t>联系人</t>
  </si>
  <si>
    <t>Contact</t>
  </si>
  <si>
    <t>公司名称</t>
  </si>
  <si>
    <t>Firmenname</t>
  </si>
  <si>
    <t>Société</t>
  </si>
  <si>
    <t>客户信息</t>
  </si>
  <si>
    <t>KUNDENDATEN</t>
  </si>
  <si>
    <t>INFORMATION CLIENT</t>
  </si>
  <si>
    <t>Customer</t>
  </si>
  <si>
    <t>请填写RMA登记表（所有信息栏）</t>
  </si>
  <si>
    <t>Bitte füllen Sie alle Felder aus, bevor Sie dieses Retourenformular zu uns senden.</t>
  </si>
  <si>
    <t xml:space="preserve">Veuillez remplir ce formulaire pour tout retour concernant un produit LEM. </t>
  </si>
  <si>
    <t>Instruction</t>
  </si>
  <si>
    <t>Select your language</t>
  </si>
  <si>
    <t>Contact name</t>
  </si>
  <si>
    <t>Adress</t>
  </si>
  <si>
    <t>Zip</t>
  </si>
  <si>
    <t>EMail</t>
  </si>
  <si>
    <t>Non conformity</t>
  </si>
  <si>
    <t>N° de non-conformité</t>
  </si>
  <si>
    <t>Vorgangsnummer (Kunde)</t>
  </si>
  <si>
    <t>投诉编号</t>
  </si>
  <si>
    <t>Account</t>
  </si>
  <si>
    <t>Documentation</t>
  </si>
  <si>
    <t>客户帐号：</t>
  </si>
  <si>
    <t>Numéro de compte client</t>
  </si>
  <si>
    <t>Kundennummer:</t>
  </si>
  <si>
    <t>Anhänge des Kunden (Lieferschein, Fehlerprotokoll,...)</t>
  </si>
  <si>
    <t>Information</t>
  </si>
  <si>
    <t>Toutes les informations saisies dans cette section doit se référer au donneur d'ordre</t>
  </si>
  <si>
    <t>Alle Angaben zu diesen KUNDENDATEN müssen sich auf den Auftraggeber beziehen.</t>
  </si>
  <si>
    <t>在客户信息部分填写的所有信息都是买方信息。</t>
  </si>
  <si>
    <t>LEM Product</t>
  </si>
  <si>
    <t>LEM 产品信息</t>
  </si>
  <si>
    <t>Type</t>
  </si>
  <si>
    <t>Art der Anforderung *</t>
  </si>
  <si>
    <t xml:space="preserve">投诉类型* </t>
  </si>
  <si>
    <t>Description du produit *
(e.g.: LF 2005-S/SP21)</t>
  </si>
  <si>
    <t>LEM 
Produktbezeichnung *
(z.B.: LF 2005-S/SP21)</t>
  </si>
  <si>
    <t>LEM 产品型号 *
(e.g.: LF 2005-S/SP21)</t>
  </si>
  <si>
    <t>Quantité</t>
  </si>
  <si>
    <t>Numéro de série</t>
  </si>
  <si>
    <t>Raison du retour *</t>
  </si>
  <si>
    <t>Niveau de détection *</t>
  </si>
  <si>
    <t>Code erreur</t>
  </si>
  <si>
    <t>*Champs obligatoires</t>
  </si>
  <si>
    <t>Facture concernée</t>
  </si>
  <si>
    <t>ADRESSE DE FACTURATION</t>
  </si>
  <si>
    <t>ADRESSE DE LIVRAISON</t>
  </si>
  <si>
    <t>Anzahl</t>
  </si>
  <si>
    <t>Serien nummer</t>
  </si>
  <si>
    <t>Reklamationsgrund *</t>
  </si>
  <si>
    <t>Wo festgestellt? *</t>
  </si>
  <si>
    <t>Beschreiben Sie das Problem: * Bitte möglichst ausführlich, Fotos und ergänzende Kommentare wären hilfreich.</t>
  </si>
  <si>
    <t>Prod Concerned</t>
  </si>
  <si>
    <t>Qty</t>
  </si>
  <si>
    <t>Datecode</t>
  </si>
  <si>
    <t>Serial</t>
  </si>
  <si>
    <t>Reason</t>
  </si>
  <si>
    <t>Error code</t>
  </si>
  <si>
    <t>Detection</t>
  </si>
  <si>
    <t>Mandatory</t>
  </si>
  <si>
    <t>Describe Prob</t>
  </si>
  <si>
    <t>Warranty case</t>
  </si>
  <si>
    <t>Invoice</t>
  </si>
  <si>
    <t>Shipping Address</t>
  </si>
  <si>
    <t>Billing Address</t>
  </si>
  <si>
    <t>数量</t>
  </si>
  <si>
    <t>产品序列号</t>
  </si>
  <si>
    <t>退回原因 *</t>
  </si>
  <si>
    <t xml:space="preserve">   *必填信息</t>
  </si>
  <si>
    <t>Bitte geben Sie an, auf welche Art und Weise Sie im Fall der Anerkennung der Reklamation entschädigt werden möchten.</t>
  </si>
  <si>
    <t>问题描述: * 请尽可能详细描述，如果有图片和额外的信息更好。</t>
  </si>
  <si>
    <t>Terms Conditions</t>
  </si>
  <si>
    <t>Fehlercode</t>
  </si>
  <si>
    <t>Zugehörige Rechnungsnummer</t>
  </si>
  <si>
    <t>RECHNUNGSADRESSE *</t>
  </si>
  <si>
    <t>Bitte senden Sie das ausgefüllte Formular an die für Sie zutreffende Adresse:</t>
  </si>
  <si>
    <t>开票地址 *</t>
  </si>
  <si>
    <t>退货地址 *  
(返回产品发送地址)</t>
  </si>
  <si>
    <t>Return filled</t>
  </si>
  <si>
    <t>Office phone</t>
  </si>
  <si>
    <t>Office fax</t>
  </si>
  <si>
    <t>Tél. bureau :</t>
  </si>
  <si>
    <t>Fax</t>
  </si>
  <si>
    <t>Chine</t>
  </si>
  <si>
    <t>Japon</t>
  </si>
  <si>
    <t>Telefon:</t>
  </si>
  <si>
    <t>Fax:</t>
  </si>
  <si>
    <t xml:space="preserve">E-Mail:
</t>
  </si>
  <si>
    <t>办公电话:</t>
  </si>
  <si>
    <t>办公传真:</t>
  </si>
  <si>
    <t xml:space="preserve">电子邮件:
</t>
  </si>
  <si>
    <t>中国</t>
  </si>
  <si>
    <t>北美</t>
  </si>
  <si>
    <t>日本</t>
  </si>
  <si>
    <t>参考以下联系方式将填写完毕后的本文档以电子邮件的方式发送到：</t>
  </si>
  <si>
    <t xml:space="preserve">EMPFÄNGERADRESSE * </t>
  </si>
  <si>
    <t xml:space="preserve">SHIPPING ADDRESS * </t>
  </si>
  <si>
    <t>yra@lem.com</t>
  </si>
  <si>
    <t>Isolationsfehler während des Betriebes</t>
  </si>
  <si>
    <t>Schwankende Isolationswerte während des Betriebes</t>
  </si>
  <si>
    <t>Anschlüsse bei Eintreffen der Sendung defekt</t>
  </si>
  <si>
    <t>Anschlüsse während des Betriebes beschädigt</t>
  </si>
  <si>
    <t>Kontaktfehler während des Betriebes</t>
  </si>
  <si>
    <t>Erscheinungsbild nicht konform bei Wareneingang</t>
  </si>
  <si>
    <t>Visuelle Mängel während des Betriebes</t>
  </si>
  <si>
    <t>Produktbezeichnung unleserlich bei Wareneingang</t>
  </si>
  <si>
    <t>Produktbezeichnung während des Betriebes unleserlich</t>
  </si>
  <si>
    <t>Technische</t>
  </si>
  <si>
    <t>Technique</t>
  </si>
  <si>
    <t>使用过程中绝缘性能下降</t>
    <phoneticPr fontId="43" type="noConversion"/>
  </si>
  <si>
    <t>使用过程中绝缘间歇性故障</t>
    <phoneticPr fontId="43" type="noConversion"/>
  </si>
  <si>
    <t>收货时连接性能故障</t>
  </si>
  <si>
    <t>使用过程中连接性能故障</t>
  </si>
  <si>
    <t>使用过程中连接性能间歇性故障</t>
  </si>
  <si>
    <t>收货时外观不合格</t>
    <phoneticPr fontId="43" type="noConversion"/>
  </si>
  <si>
    <t>使用过程中外观恶化</t>
    <phoneticPr fontId="43" type="noConversion"/>
  </si>
  <si>
    <t>收货时产品标识不合格</t>
    <phoneticPr fontId="43" type="noConversion"/>
  </si>
  <si>
    <t>使用过程中产品标识缺失</t>
    <phoneticPr fontId="43" type="noConversion"/>
  </si>
  <si>
    <t>Reparation</t>
  </si>
  <si>
    <t>Reparatur</t>
  </si>
  <si>
    <t>维修</t>
  </si>
  <si>
    <t>Demande de réparation</t>
  </si>
  <si>
    <t>Reparaturauftrag</t>
  </si>
  <si>
    <t>请求维修</t>
  </si>
  <si>
    <t>Administratif</t>
  </si>
  <si>
    <t>Logistisch</t>
  </si>
  <si>
    <t>商务</t>
  </si>
  <si>
    <t>Falsche Lieferadresse</t>
  </si>
  <si>
    <t>Fehler bei der Rechnungsstellung</t>
  </si>
  <si>
    <t>Verpackung bei Eintreffen beschädigt</t>
  </si>
  <si>
    <t>Verpackung beim Kunden beschädigt</t>
  </si>
  <si>
    <t>Falsche Produktbezeichnung</t>
  </si>
  <si>
    <t>Verschiedene Produkte versendet</t>
  </si>
  <si>
    <t>Lieferung nicht eingetroffen</t>
  </si>
  <si>
    <t>Falsche Liefermenge</t>
  </si>
  <si>
    <t>Keine Dokumentation mitgeliefert</t>
  </si>
  <si>
    <t>Fehler in der mitgelieferten Dokumentation</t>
  </si>
  <si>
    <t>Produkt bei Eintreffen beschädigt</t>
  </si>
  <si>
    <t>Produkt im Betrieb beschädigt</t>
  </si>
  <si>
    <t>发货地址错误</t>
    <phoneticPr fontId="43" type="noConversion"/>
  </si>
  <si>
    <t>发票错误</t>
    <phoneticPr fontId="43" type="noConversion"/>
  </si>
  <si>
    <t>收货时包装损坏</t>
    <phoneticPr fontId="43" type="noConversion"/>
  </si>
  <si>
    <t>在库或使用中包装损坏</t>
    <phoneticPr fontId="43" type="noConversion"/>
  </si>
  <si>
    <t>产品未发运</t>
    <phoneticPr fontId="43" type="noConversion"/>
  </si>
  <si>
    <t>产品数量错误</t>
    <phoneticPr fontId="43" type="noConversion"/>
  </si>
  <si>
    <t>收货时产品损坏</t>
    <phoneticPr fontId="43" type="noConversion"/>
  </si>
  <si>
    <t>使用过程中产品损坏</t>
    <phoneticPr fontId="43" type="noConversion"/>
  </si>
  <si>
    <t>Etalonnage</t>
  </si>
  <si>
    <t>Kalibrierung</t>
  </si>
  <si>
    <t>校准</t>
  </si>
  <si>
    <t>5 Punkte</t>
  </si>
  <si>
    <t>11 Punkte</t>
  </si>
  <si>
    <r>
      <t>Type of request</t>
    </r>
    <r>
      <rPr>
        <sz val="10"/>
        <color rgb="FFFF0000"/>
        <rFont val="Arial"/>
        <family val="2"/>
      </rPr>
      <t xml:space="preserve">* </t>
    </r>
  </si>
  <si>
    <r>
      <t>Type de demande</t>
    </r>
    <r>
      <rPr>
        <sz val="10"/>
        <color rgb="FFFF0000"/>
        <rFont val="Arial"/>
        <family val="2"/>
      </rPr>
      <t>*</t>
    </r>
  </si>
  <si>
    <t>Eingangskontrolle</t>
  </si>
  <si>
    <t>Im Betrieb</t>
  </si>
  <si>
    <t>Während der Produktion</t>
  </si>
  <si>
    <t>Endkontrolle</t>
  </si>
  <si>
    <t>来料检验</t>
    <phoneticPr fontId="43" type="noConversion"/>
  </si>
  <si>
    <t>现场使用</t>
    <phoneticPr fontId="43" type="noConversion"/>
  </si>
  <si>
    <t>生产过程中</t>
    <phoneticPr fontId="43" type="noConversion"/>
  </si>
  <si>
    <t>终检</t>
    <phoneticPr fontId="43" type="noConversion"/>
  </si>
  <si>
    <t>技术</t>
  </si>
  <si>
    <t>For internal calculation</t>
  </si>
  <si>
    <t>Dectection level</t>
  </si>
  <si>
    <t>Request (Table)</t>
  </si>
  <si>
    <t>Technical (Table)</t>
  </si>
  <si>
    <t>Repair (Table)</t>
  </si>
  <si>
    <t>Administrative (Table)</t>
  </si>
  <si>
    <t>Calibration (Table)</t>
  </si>
  <si>
    <t>Detection (Table)</t>
  </si>
  <si>
    <t>Request n°</t>
  </si>
  <si>
    <t>Type row</t>
  </si>
  <si>
    <t>错误码</t>
  </si>
  <si>
    <t>Test final</t>
  </si>
  <si>
    <t>En production</t>
  </si>
  <si>
    <t>Contrôle d'entrée</t>
  </si>
  <si>
    <t>Erreur adresse livraison</t>
  </si>
  <si>
    <t>Erreur de facturation</t>
  </si>
  <si>
    <t>Colis recu détérioré</t>
  </si>
  <si>
    <t>Produit non recu</t>
  </si>
  <si>
    <t>Erreur de référence produit</t>
  </si>
  <si>
    <t>LEM Switzerland</t>
  </si>
  <si>
    <t>Yoann Raphoz</t>
  </si>
  <si>
    <t>8 Chemin des Aulx</t>
  </si>
  <si>
    <t>PO Box 35</t>
  </si>
  <si>
    <t>1228</t>
  </si>
  <si>
    <t>Plan les Ouates</t>
  </si>
  <si>
    <t>Switzerland</t>
  </si>
  <si>
    <t>0041227061320</t>
  </si>
  <si>
    <t>1</t>
  </si>
  <si>
    <t>0025</t>
  </si>
  <si>
    <t>数量 *</t>
  </si>
  <si>
    <t xml:space="preserve">* 記入必須項目 </t>
  </si>
  <si>
    <t>LEM製品情報</t>
  </si>
  <si>
    <t>Credit note</t>
  </si>
  <si>
    <t>X</t>
  </si>
  <si>
    <t>Replacement</t>
  </si>
  <si>
    <t>Remplacement</t>
  </si>
  <si>
    <t>Gutschrift</t>
  </si>
  <si>
    <t>Ersatzlieferung</t>
  </si>
  <si>
    <t>Produit endommagé lors de la reception</t>
  </si>
  <si>
    <t>Product identification not conform at reception</t>
  </si>
  <si>
    <t>Veuillez nous retourner ce document dûment signé par Email aux coordonnées ci-dessous</t>
  </si>
  <si>
    <t>Dans le cas où les conditions d'application de la garantie sont remplies, merci de nous indiquer la mode souhaité.</t>
  </si>
  <si>
    <t>Remboursement</t>
  </si>
  <si>
    <t>* Pflichtfelder</t>
  </si>
  <si>
    <t>クレジットノート</t>
  </si>
  <si>
    <t>代替品</t>
  </si>
  <si>
    <t>返却確認（RMA）を送信するには、以下のすべての欄にご記入ください。</t>
  </si>
  <si>
    <t>お客様情報</t>
  </si>
  <si>
    <t>会社名</t>
  </si>
  <si>
    <t>住所</t>
  </si>
  <si>
    <t>国名</t>
  </si>
  <si>
    <t>E-mail</t>
  </si>
  <si>
    <t>電話番号</t>
  </si>
  <si>
    <t>不具合番号</t>
  </si>
  <si>
    <t>お客様アカウント番号</t>
  </si>
  <si>
    <t>お客様の文書（納品書、レポート、...）</t>
  </si>
  <si>
    <t>この顧客情報セクションに入力されたすべての情報は、購入者情報を参照する必要があります。</t>
  </si>
  <si>
    <t>依頼のタイプ*</t>
  </si>
  <si>
    <t>シリアル番号</t>
  </si>
  <si>
    <t>ご返却理由*</t>
  </si>
  <si>
    <t>エラーコード</t>
  </si>
  <si>
    <t>検出レベル*</t>
  </si>
  <si>
    <t>該当請求書</t>
  </si>
  <si>
    <r>
      <rPr>
        <sz val="10"/>
        <color theme="1"/>
        <rFont val="ＭＳ Ｐゴシック"/>
        <family val="3"/>
        <charset val="128"/>
      </rPr>
      <t>請求書送付先住所</t>
    </r>
    <r>
      <rPr>
        <sz val="10"/>
        <color theme="1"/>
        <rFont val="Arial"/>
        <family val="2"/>
      </rPr>
      <t xml:space="preserve"> *</t>
    </r>
  </si>
  <si>
    <r>
      <rPr>
        <sz val="10"/>
        <color theme="1"/>
        <rFont val="ＭＳ Ｐゴシック"/>
        <family val="3"/>
        <charset val="128"/>
      </rPr>
      <t>送り先住所</t>
    </r>
    <r>
      <rPr>
        <sz val="10"/>
        <color theme="1"/>
        <rFont val="Arial"/>
        <family val="2"/>
      </rPr>
      <t>*</t>
    </r>
    <rPh sb="0" eb="1">
      <t>オク</t>
    </rPh>
    <rPh sb="2" eb="3">
      <t>サキ</t>
    </rPh>
    <rPh sb="3" eb="5">
      <t>ジュウショ</t>
    </rPh>
    <phoneticPr fontId="48"/>
  </si>
  <si>
    <t>テクニカル</t>
  </si>
  <si>
    <t>リペア</t>
  </si>
  <si>
    <t>アドミニストレーティブ</t>
  </si>
  <si>
    <t>キャリブレーション</t>
  </si>
  <si>
    <t>初期使用時に出力信号無し</t>
  </si>
  <si>
    <t>出力異常</t>
  </si>
  <si>
    <t>間欠的出力異常</t>
  </si>
  <si>
    <t>初期使用時の出力許容誤差異常</t>
  </si>
  <si>
    <t>出力許容誤差ドリフト</t>
  </si>
  <si>
    <t>出力不安定</t>
  </si>
  <si>
    <t>初期使用時のその他の機能損失</t>
  </si>
  <si>
    <t>その他の機能損失</t>
  </si>
  <si>
    <t>初期使用時のその他の機能の不安定</t>
  </si>
  <si>
    <t>初期使用時の絶縁不良</t>
  </si>
  <si>
    <t>絶縁損失</t>
  </si>
  <si>
    <t>間欠的な絶縁不良</t>
  </si>
  <si>
    <t>受入時の接続部破損</t>
  </si>
  <si>
    <t>接続部破損</t>
  </si>
  <si>
    <t>接続部の間欠的不良</t>
  </si>
  <si>
    <t>受入時の外観不良</t>
  </si>
  <si>
    <t>使用中の外観劣化</t>
  </si>
  <si>
    <t>受入時の製品表示不良</t>
  </si>
  <si>
    <t>使用中の製品表示劣化</t>
  </si>
  <si>
    <t>修理依頼</t>
  </si>
  <si>
    <t>出荷先間違い</t>
  </si>
  <si>
    <t>請求書間違い</t>
  </si>
  <si>
    <t>受入時の梱包劣化</t>
  </si>
  <si>
    <t>在庫中または使用時の梱包劣化</t>
  </si>
  <si>
    <t>製品間違い</t>
  </si>
  <si>
    <t>異製品混入</t>
  </si>
  <si>
    <t>製品未発送</t>
  </si>
  <si>
    <t>数量間違い</t>
  </si>
  <si>
    <t>添付文書未送付</t>
  </si>
  <si>
    <t>添付文書間違い</t>
  </si>
  <si>
    <t>受入時の製品破損</t>
  </si>
  <si>
    <t>使用中の製品破損</t>
  </si>
  <si>
    <t>検出レベル</t>
  </si>
  <si>
    <t>受入検査</t>
  </si>
  <si>
    <t>市場</t>
  </si>
  <si>
    <t>製造工程</t>
  </si>
  <si>
    <t>最終検査</t>
  </si>
  <si>
    <t>Product damaged at reception</t>
  </si>
  <si>
    <t>Sur le terrain</t>
  </si>
  <si>
    <t>Produit endommagé lors de son utilisation</t>
  </si>
  <si>
    <t xml:space="preserve">Pas de signal de sortie </t>
  </si>
  <si>
    <t>Perte du signal de sortie pendant l'utilisation</t>
  </si>
  <si>
    <t>Signal de sortie intermittent</t>
  </si>
  <si>
    <t>Signal de sortie hors tolérance lors de la première utilisation</t>
  </si>
  <si>
    <t>Dérive du signal de sortie</t>
  </si>
  <si>
    <t>Signal de sortie instable</t>
  </si>
  <si>
    <t>Perte d'isolation durant l'utilisation</t>
  </si>
  <si>
    <t>Connectique(s) défectueuse(s) à reception</t>
  </si>
  <si>
    <t>Connectique(s) endommagée(s) pendant l'utilisation</t>
  </si>
  <si>
    <t>Defaut d'aspect à reception</t>
  </si>
  <si>
    <t>Identification non conforme</t>
  </si>
  <si>
    <t>Identification altéré durant l'utilisation</t>
  </si>
  <si>
    <t xml:space="preserve">
LEM Customer Service will do its best to respond to your request within 2 working days after receipt of your RMA form.
Once the RMA is approved by LEM, an e-mail containing the RMA number and the LEM return delivery address will be provided.
Please make sure that you identify your return with this number. (on delivery note or / packaging)
The defective parts shall be return to LEM within 6 months of your request otherwise we will close your return file.
During the warranty period and under the normal conditions of normal use, LEM will either repair or replace the defective product at its discretion.
All modules or components removed during the warranty period shall remain the property of LEM.
This warranty does not cover the accessories supplied with the product such as connectors for mating, mounting kits, etc.
The return of a LEM component to a LEM support center during the warranty period does not mean that it will be repaired free of charge. 
Upon receipt of the product in question, the LEM support center reserves the right to verify whether the conditions for 
application of the warranty are met and if the request complies with the present directives. 
In any case, transportation costs are fully borne by the customer. 
Kind regards, 
LEM Customer Service</t>
  </si>
  <si>
    <t>Colis détérioré après stockage</t>
  </si>
  <si>
    <t>Mélange entre plusieurs produits</t>
  </si>
  <si>
    <t>Erreur de quantité</t>
  </si>
  <si>
    <t>Produit recu sans documents</t>
  </si>
  <si>
    <t>Erreur dans les documents joints</t>
  </si>
  <si>
    <t>Autre erreur lors de la mise en route du produit</t>
  </si>
  <si>
    <t>Autre erreur pendant le fonctionnement</t>
  </si>
  <si>
    <t>Fluctuation de l'isolation durant l'utilisation</t>
  </si>
  <si>
    <t>Defaut d'aspect pendant l'utilisation</t>
  </si>
  <si>
    <t>Select the language</t>
  </si>
  <si>
    <t>Français</t>
  </si>
  <si>
    <t>Deutsch</t>
  </si>
  <si>
    <t xml:space="preserve"> 日本</t>
  </si>
  <si>
    <t>莱姆集团 RMA申请登记表</t>
  </si>
  <si>
    <t>LEM グループ  返却確認（RMA）依頼</t>
  </si>
  <si>
    <t>如果是满足质保条件的话，请选择所期望的更换方式</t>
    <phoneticPr fontId="50" type="noConversion"/>
  </si>
  <si>
    <t>更换品</t>
    <phoneticPr fontId="50" type="noConversion"/>
  </si>
  <si>
    <t>扣款</t>
    <phoneticPr fontId="50" type="noConversion"/>
  </si>
  <si>
    <t>相关发票</t>
    <phoneticPr fontId="50" type="noConversion"/>
  </si>
  <si>
    <t>发现阶段</t>
    <phoneticPr fontId="50" type="noConversion"/>
  </si>
  <si>
    <t>混料</t>
    <phoneticPr fontId="43" type="noConversion"/>
  </si>
  <si>
    <t>产品型号错误</t>
    <phoneticPr fontId="43" type="noConversion"/>
  </si>
  <si>
    <t>缺少相关附加文件</t>
    <phoneticPr fontId="43" type="noConversion"/>
  </si>
  <si>
    <t>附加文件上信息错误</t>
    <phoneticPr fontId="43" type="noConversion"/>
  </si>
  <si>
    <r>
      <rPr>
        <sz val="10"/>
        <color theme="1"/>
        <rFont val="宋体"/>
        <family val="3"/>
        <charset val="134"/>
      </rPr>
      <t>发现阶段</t>
    </r>
    <r>
      <rPr>
        <sz val="10"/>
        <color theme="1"/>
        <rFont val="Arial"/>
        <family val="2"/>
      </rPr>
      <t>*</t>
    </r>
  </si>
  <si>
    <r>
      <t xml:space="preserve">
LEM </t>
    </r>
    <r>
      <rPr>
        <sz val="10"/>
        <color theme="1"/>
        <rFont val="宋体"/>
        <family val="3"/>
        <charset val="134"/>
      </rPr>
      <t>客服将竭尽全力在接收到</t>
    </r>
    <r>
      <rPr>
        <sz val="10"/>
        <color theme="1"/>
        <rFont val="Arial"/>
        <family val="2"/>
      </rPr>
      <t>RMA</t>
    </r>
    <r>
      <rPr>
        <sz val="10"/>
        <color theme="1"/>
        <rFont val="宋体"/>
        <family val="3"/>
        <charset val="134"/>
      </rPr>
      <t>表格后的两个工作日内反馈您的需求。
一旦</t>
    </r>
    <r>
      <rPr>
        <sz val="10"/>
        <color theme="1"/>
        <rFont val="Arial"/>
        <family val="2"/>
      </rPr>
      <t>RMA</t>
    </r>
    <r>
      <rPr>
        <sz val="10"/>
        <color theme="1"/>
        <rFont val="宋体"/>
        <family val="3"/>
        <charset val="134"/>
      </rPr>
      <t>被</t>
    </r>
    <r>
      <rPr>
        <sz val="10"/>
        <color theme="1"/>
        <rFont val="Arial"/>
        <family val="2"/>
      </rPr>
      <t>LEM</t>
    </r>
    <r>
      <rPr>
        <sz val="10"/>
        <color theme="1"/>
        <rFont val="宋体"/>
        <family val="3"/>
        <charset val="134"/>
      </rPr>
      <t>批准，我们将发送一封含有</t>
    </r>
    <r>
      <rPr>
        <sz val="10"/>
        <color theme="1"/>
        <rFont val="Arial"/>
        <family val="2"/>
      </rPr>
      <t>RMA</t>
    </r>
    <r>
      <rPr>
        <sz val="10"/>
        <color theme="1"/>
        <rFont val="宋体"/>
        <family val="3"/>
        <charset val="134"/>
      </rPr>
      <t>编号和</t>
    </r>
    <r>
      <rPr>
        <sz val="10"/>
        <color theme="1"/>
        <rFont val="Arial"/>
        <family val="2"/>
      </rPr>
      <t>LEM</t>
    </r>
    <r>
      <rPr>
        <sz val="10"/>
        <color theme="1"/>
        <rFont val="宋体"/>
        <family val="3"/>
        <charset val="134"/>
      </rPr>
      <t>退货地址的电子邮件。
请您确保以此编号标识您的退货</t>
    </r>
    <r>
      <rPr>
        <sz val="10"/>
        <color theme="1"/>
        <rFont val="Arial"/>
        <family val="2"/>
      </rPr>
      <t>(</t>
    </r>
    <r>
      <rPr>
        <sz val="10"/>
        <color theme="1"/>
        <rFont val="宋体"/>
        <family val="3"/>
        <charset val="134"/>
      </rPr>
      <t>在发货通知书或包装上</t>
    </r>
    <r>
      <rPr>
        <sz val="10"/>
        <color theme="1"/>
        <rFont val="Arial"/>
        <family val="2"/>
      </rPr>
      <t>)</t>
    </r>
    <r>
      <rPr>
        <sz val="10"/>
        <color theme="1"/>
        <rFont val="宋体"/>
        <family val="3"/>
        <charset val="134"/>
      </rPr>
      <t>。
您提出的失效产品应在</t>
    </r>
    <r>
      <rPr>
        <sz val="10"/>
        <color theme="1"/>
        <rFont val="Arial"/>
        <family val="2"/>
      </rPr>
      <t>6</t>
    </r>
    <r>
      <rPr>
        <sz val="10"/>
        <color theme="1"/>
        <rFont val="宋体"/>
        <family val="3"/>
        <charset val="134"/>
      </rPr>
      <t>个月内退回到</t>
    </r>
    <r>
      <rPr>
        <sz val="10"/>
        <color theme="1"/>
        <rFont val="Arial"/>
        <family val="2"/>
      </rPr>
      <t>LEM</t>
    </r>
    <r>
      <rPr>
        <sz val="10"/>
        <color theme="1"/>
        <rFont val="宋体"/>
        <family val="3"/>
        <charset val="134"/>
      </rPr>
      <t>，否则我们将关闭您的退货请求。
如果在质保期内并且在正常使用条件下（产生的不良品），</t>
    </r>
    <r>
      <rPr>
        <sz val="10"/>
        <color theme="1"/>
        <rFont val="Arial"/>
        <family val="2"/>
      </rPr>
      <t>LEM</t>
    </r>
    <r>
      <rPr>
        <sz val="10"/>
        <color theme="1"/>
        <rFont val="宋体"/>
        <family val="3"/>
        <charset val="134"/>
      </rPr>
      <t>将根据它的具体情况对其进行维修或者更换</t>
    </r>
    <r>
      <rPr>
        <sz val="10"/>
        <color theme="1"/>
        <rFont val="Arial"/>
        <family val="2"/>
      </rPr>
      <t xml:space="preserve"> </t>
    </r>
    <r>
      <rPr>
        <sz val="10"/>
        <color theme="1"/>
        <rFont val="宋体"/>
        <family val="3"/>
        <charset val="134"/>
      </rPr>
      <t>。
在质保期内所有被拆开的模块或者零件应当归</t>
    </r>
    <r>
      <rPr>
        <sz val="10"/>
        <color theme="1"/>
        <rFont val="Arial"/>
        <family val="2"/>
      </rPr>
      <t>LEM</t>
    </r>
    <r>
      <rPr>
        <sz val="10"/>
        <color theme="1"/>
        <rFont val="宋体"/>
        <family val="3"/>
        <charset val="134"/>
      </rPr>
      <t>所有。
质保不包括和产品一起提供的附加品，诸如匹配连接器，安装辅件等。
退还给</t>
    </r>
    <r>
      <rPr>
        <sz val="10"/>
        <color theme="1"/>
        <rFont val="Arial"/>
        <family val="2"/>
      </rPr>
      <t>LEM</t>
    </r>
    <r>
      <rPr>
        <sz val="10"/>
        <color theme="1"/>
        <rFont val="宋体"/>
        <family val="3"/>
        <charset val="134"/>
      </rPr>
      <t>客服中心且在质保期内的产品，并不意味着将对其进行免费维修。</t>
    </r>
    <r>
      <rPr>
        <sz val="10"/>
        <color theme="1"/>
        <rFont val="Arial"/>
        <family val="2"/>
      </rPr>
      <t xml:space="preserve">
LEM</t>
    </r>
    <r>
      <rPr>
        <sz val="10"/>
        <color theme="1"/>
        <rFont val="宋体"/>
        <family val="3"/>
        <charset val="134"/>
      </rPr>
      <t>客服中心收到不良品后，有权核实不良品是否满足质保期内的应用条件以及确认客户所提需求是否符合当前的指令</t>
    </r>
    <r>
      <rPr>
        <sz val="10"/>
        <color theme="1"/>
        <rFont val="Arial"/>
        <family val="2"/>
      </rPr>
      <t xml:space="preserve">.
</t>
    </r>
    <r>
      <rPr>
        <sz val="10"/>
        <color theme="1"/>
        <rFont val="宋体"/>
        <family val="3"/>
        <charset val="134"/>
      </rPr>
      <t xml:space="preserve">所有投诉，运输费用将由客户完全承担。
谨致问候，
</t>
    </r>
    <r>
      <rPr>
        <sz val="10"/>
        <color theme="1"/>
        <rFont val="Arial"/>
        <family val="2"/>
      </rPr>
      <t>LEM</t>
    </r>
    <r>
      <rPr>
        <sz val="10"/>
        <color theme="1"/>
        <rFont val="宋体"/>
        <family val="3"/>
        <charset val="134"/>
      </rPr>
      <t>客服中心</t>
    </r>
  </si>
  <si>
    <t>Europe</t>
  </si>
  <si>
    <t>ヨーロッパ</t>
  </si>
  <si>
    <t>およびその他の地域</t>
  </si>
  <si>
    <t>Switzerland and ROW</t>
  </si>
  <si>
    <t>Suisse et Reste du Monde</t>
  </si>
  <si>
    <t>欧洲</t>
  </si>
  <si>
    <t>世界其他地区</t>
  </si>
  <si>
    <t>ascs_europe@lem.com</t>
  </si>
  <si>
    <t>ascs_china@lem.com</t>
  </si>
  <si>
    <t>ascs_row@lem.com</t>
  </si>
  <si>
    <t>ascs_nafta@lem.com</t>
  </si>
  <si>
    <t>ascs_japan@lem.com</t>
  </si>
  <si>
    <t>+ 49 6152 9301 67</t>
  </si>
  <si>
    <t>Schweiz und ROW</t>
  </si>
  <si>
    <t>Запрос разрешения на возврат материала (RMA) группы LEM</t>
  </si>
  <si>
    <t>Для отправления запроса на возврат материала авторизации (RMA),  заполните все поля ниже.</t>
  </si>
  <si>
    <t>ИНФОРМАЦИЯ О КЛИЕНТЕ</t>
  </si>
  <si>
    <t>Компания</t>
  </si>
  <si>
    <t>Контактное лицо</t>
  </si>
  <si>
    <t>Адресс</t>
  </si>
  <si>
    <t>Почтовый индекс</t>
  </si>
  <si>
    <t>Город</t>
  </si>
  <si>
    <t>Страна</t>
  </si>
  <si>
    <t>Телефон</t>
  </si>
  <si>
    <t>Индекс несоответствия</t>
  </si>
  <si>
    <t>Счет клиента</t>
  </si>
  <si>
    <t>Документация клиента (накладная, рекламационный акт …)</t>
  </si>
  <si>
    <t>Вся информация, указанная в этом разделе, относиться к  стороне продавца.</t>
  </si>
  <si>
    <t>Продукт ЛЕМ</t>
  </si>
  <si>
    <t>Тип запроса</t>
  </si>
  <si>
    <r>
      <t>Продукт ЛЕМ ( пр.LT 1000-SI/SP99</t>
    </r>
    <r>
      <rPr>
        <sz val="7.6"/>
        <color rgb="FFFF0000"/>
        <rFont val="Arial"/>
        <family val="2"/>
        <charset val="204"/>
      </rPr>
      <t>*</t>
    </r>
  </si>
  <si>
    <t>Количество</t>
  </si>
  <si>
    <t>Датакод*</t>
  </si>
  <si>
    <t>Серийный номер</t>
  </si>
  <si>
    <t>Причина возврата*</t>
  </si>
  <si>
    <t>Код ошибки</t>
  </si>
  <si>
    <t>Уровень обнаружения</t>
  </si>
  <si>
    <t>Обязательные поля</t>
  </si>
  <si>
    <t>Описание  проблемы: * Пожалуйста, будьте как можно конкретнее, фотографии и дополнительные комментарии поощряются</t>
  </si>
  <si>
    <t>В случае, если условия для применения гарантии будут выполнены, пожалуйста, укажите способ замены</t>
  </si>
  <si>
    <t>Замена</t>
  </si>
  <si>
    <t>Соответствующие счета-фактуры</t>
  </si>
  <si>
    <t>ПЛАТЕЖНЫЙ АДРЕС *</t>
  </si>
  <si>
    <t>АДРЕС ДОСТАВКИ *</t>
  </si>
  <si>
    <t>Китай</t>
  </si>
  <si>
    <t>Япония</t>
  </si>
  <si>
    <t>НАФТА</t>
  </si>
  <si>
    <t>Телефон офиса</t>
  </si>
  <si>
    <t>Факс офиса</t>
  </si>
  <si>
    <t>Технический</t>
  </si>
  <si>
    <t>Ремонт</t>
  </si>
  <si>
    <t>Административный</t>
  </si>
  <si>
    <t>Калибровка</t>
  </si>
  <si>
    <t>Пробой изоляции при эксплуатации</t>
  </si>
  <si>
    <t>Изоляция периодически пробивается при эксплуатации</t>
  </si>
  <si>
    <t>Элементы подключения повреждены при получении</t>
  </si>
  <si>
    <t>Элементы подключения повреждены при эксплуатации</t>
  </si>
  <si>
    <t>Пропадающий контакт в элементах подключения</t>
  </si>
  <si>
    <t>Визуальный аспект несоответствия при получении</t>
  </si>
  <si>
    <t>Визуальный аспект несоответствия появился  при эксплуатации</t>
  </si>
  <si>
    <t>Идентификация продукта не соответствует при получении</t>
  </si>
  <si>
    <t>Идентификация продукта пропала  при эксплуатации</t>
  </si>
  <si>
    <t>Запрос на ремонт</t>
  </si>
  <si>
    <t>Неверный адрес доставки</t>
  </si>
  <si>
    <t>Неверный счет</t>
  </si>
  <si>
    <t>Некачественная упаковка при получении</t>
  </si>
  <si>
    <t>Ухудшение упаковки на складе или при эиспользовании</t>
  </si>
  <si>
    <t>Неверный образец отгружен</t>
  </si>
  <si>
    <t>Перепутаны образцы</t>
  </si>
  <si>
    <t>Продукция не отгружена</t>
  </si>
  <si>
    <t>Продукция с дефектом по качеству</t>
  </si>
  <si>
    <t>Утеряна  приложенные документы</t>
  </si>
  <si>
    <t>Ошибки в  приложенных документах</t>
  </si>
  <si>
    <t>Продукт поврежден при получении</t>
  </si>
  <si>
    <t>Продукт поврежден при эксплуатации</t>
  </si>
  <si>
    <t>5 точек</t>
  </si>
  <si>
    <t>11точек</t>
  </si>
  <si>
    <t>Уровень определения</t>
  </si>
  <si>
    <t>Входной контроль</t>
  </si>
  <si>
    <t>В поле</t>
  </si>
  <si>
    <t>В процессе производства</t>
  </si>
  <si>
    <t>Выходной контроль</t>
  </si>
  <si>
    <t>Европа</t>
  </si>
  <si>
    <t>Russia</t>
  </si>
  <si>
    <t>ascs_lru@lem.com</t>
  </si>
  <si>
    <t>+74 822 65 56 72</t>
  </si>
  <si>
    <t>+74 822 65 56 73</t>
  </si>
  <si>
    <t>Output signal not present</t>
  </si>
  <si>
    <t>Output signal intermittent (please provide scope)</t>
  </si>
  <si>
    <t>Accuracy drift (less than 20% error)</t>
  </si>
  <si>
    <t>High accuracy drift (beyond 20%)</t>
  </si>
  <si>
    <t>Vref not conform (please specify the value)</t>
  </si>
  <si>
    <t>Connection damaged (please precise process step)</t>
  </si>
  <si>
    <t>Visual aspect not conform</t>
  </si>
  <si>
    <t>Product identification not conform</t>
  </si>
  <si>
    <t>Other (please precise the non-conformity)</t>
  </si>
  <si>
    <t>Other (please specify)</t>
  </si>
  <si>
    <t>Russie</t>
  </si>
  <si>
    <t>Русский</t>
  </si>
  <si>
    <t>Росси́я</t>
  </si>
  <si>
    <t>Russland</t>
  </si>
  <si>
    <t>Here are a few questions to help you to describe the problems (even partial answers are greatly appreciated) :</t>
  </si>
  <si>
    <t>Question</t>
  </si>
  <si>
    <t>Question1</t>
  </si>
  <si>
    <t>Question2</t>
  </si>
  <si>
    <t>Question3</t>
  </si>
  <si>
    <t>Question4</t>
  </si>
  <si>
    <t>Question5</t>
  </si>
  <si>
    <t>Ci-dessous une liste de questions pour vous aider à décrire le problème (même des réponses partielles peuvent se révéler très utiles) :</t>
  </si>
  <si>
    <t>Insulation failure</t>
  </si>
  <si>
    <t>Autres (merci de spécifier)</t>
  </si>
  <si>
    <t>如下问题可以帮助您准确描述不符合现象（即使部分回答也非常感谢您）：</t>
  </si>
  <si>
    <t>在哪个阶段发现失效？如果是在现场使用阶段发现失效，是运行了多长时间（或多少公里）？</t>
  </si>
  <si>
    <t>在什么情况下发生失效？（例如，在上电后，在加上负载后……）</t>
  </si>
  <si>
    <t>应用环境如何？（温度，湿度，振动，电磁场……）</t>
  </si>
  <si>
    <t>测量到的不合格值是多少？</t>
  </si>
  <si>
    <t>测量到的输出波形是什么？</t>
  </si>
  <si>
    <t>俄罗斯</t>
  </si>
  <si>
    <t>其他问题（请具体说明）</t>
  </si>
  <si>
    <t>Kein Ausgangssignal vorhanden</t>
  </si>
  <si>
    <t>Ausgangssignal unterbrochen (bitte nennen Sie den Bereich)</t>
  </si>
  <si>
    <t>Abweichung der Genauigkeit (unter 20 %)</t>
  </si>
  <si>
    <t>Hohe Abweichung der Genauigkeit (über 20 %)</t>
  </si>
  <si>
    <t>Vref abweichend (bitte genauen Wert angeben)</t>
  </si>
  <si>
    <t>Isolationfehler</t>
  </si>
  <si>
    <t>Verbindung beschädigt (bitte präzisieren Sie den Aufbau)</t>
  </si>
  <si>
    <t>Visuelle Begutachtung nicht konform</t>
  </si>
  <si>
    <t>Keine eindeutige Produktidentifikation</t>
  </si>
  <si>
    <t>Sonstiges (bitte präzisieren Sie die Beanstandung)</t>
  </si>
  <si>
    <t>无输出</t>
  </si>
  <si>
    <t>间歇性输出（请提供波形）</t>
  </si>
  <si>
    <t>精度偏移（误差小于20%）</t>
  </si>
  <si>
    <t>精度超差（误差大于20%）</t>
  </si>
  <si>
    <t>Vref异常（请提供实际电压值）</t>
  </si>
  <si>
    <t>绝缘失效</t>
  </si>
  <si>
    <t>连接端子损坏（请准确描述操作过程）</t>
  </si>
  <si>
    <t>外观异常</t>
  </si>
  <si>
    <t>产品标识异常</t>
  </si>
  <si>
    <t>+ 49 6152 8460 61</t>
  </si>
  <si>
    <t>Вот несколько вопросов, которые помогут вам описать проблемы (даже частичные ответы нам необходимы) :</t>
  </si>
  <si>
    <t>На каком этапе процесса был обнаружен дефект? Если в поле, то через сколько  часов (или км)?</t>
  </si>
  <si>
    <t>При каких условиях произошел сбой? (т. е. после включения питания, после перегрузки...)</t>
  </si>
  <si>
    <t>Какие условия эксплуатации? (температура, влажность, вибрации, электромагнитные...)</t>
  </si>
  <si>
    <t>Какие несоответствующие значения, что вы  и как измеряете?</t>
  </si>
  <si>
    <t>Какой объем продукции измерен?</t>
  </si>
  <si>
    <t>Другое (просьба указать)</t>
  </si>
  <si>
    <t>Отсутствует выходной  сигнал</t>
  </si>
  <si>
    <t>Выходной сигнал прерывистый (Опишите или пришлите осциллограмму)</t>
  </si>
  <si>
    <t>Дрейф погрешности преобразования (ошибка менее 20% )</t>
  </si>
  <si>
    <t>Высокий дрейф погрешности преобразования (за пределами 20%)</t>
  </si>
  <si>
    <t>Опорное напряжение Vref не соответствует (укажите  значение)</t>
  </si>
  <si>
    <t>Нарушена изоляция.</t>
  </si>
  <si>
    <t>Коннекторы  повреждены (уточните на каком этапе процесса)</t>
  </si>
  <si>
    <t>Претензии к внешнему виду</t>
  </si>
  <si>
    <t>Другое (пожалуйста, уточните несоответствие</t>
  </si>
  <si>
    <t>Маркировка продукта не соответствует.</t>
  </si>
  <si>
    <r>
      <rPr>
        <sz val="8"/>
        <rFont val="Arial"/>
        <family val="2"/>
        <charset val="204"/>
      </rPr>
      <t>Сервисная служба LEM будет делать  все возможное, чтобы отреагировать  на Ваш запрос в течение 2 рабочих дней после получения формы RMA.</t>
    </r>
    <r>
      <rPr>
        <sz val="8"/>
        <color theme="1"/>
        <rFont val="Arial"/>
        <family val="2"/>
        <charset val="204"/>
      </rPr>
      <t xml:space="preserve">
</t>
    </r>
    <r>
      <rPr>
        <sz val="10"/>
        <color theme="1"/>
        <rFont val="Arial"/>
        <family val="2"/>
      </rPr>
      <t xml:space="preserve">
Как только форма RMA будет утверждена, вам   будет направлено электронное письмо содержащее номер RMA и обратный адрес доставки</t>
    </r>
    <r>
      <rPr>
        <sz val="10"/>
        <color rgb="FF7030A0"/>
        <rFont val="Arial"/>
        <family val="2"/>
        <charset val="204"/>
      </rPr>
      <t xml:space="preserve">.
</t>
    </r>
    <r>
      <rPr>
        <sz val="10"/>
        <color theme="1"/>
        <rFont val="Arial"/>
        <family val="2"/>
      </rPr>
      <t xml:space="preserve">
</t>
    </r>
    <r>
      <rPr>
        <sz val="8"/>
        <rFont val="Arial"/>
        <family val="2"/>
        <charset val="204"/>
      </rPr>
      <t>Пожалуйста убедитесь, что на упаковке и в накладной указан</t>
    </r>
    <r>
      <rPr>
        <sz val="10"/>
        <color theme="1"/>
        <rFont val="Arial"/>
        <family val="2"/>
      </rPr>
      <t xml:space="preserve"> идентификационный номер  RMA
Неисправные детали  должны быть возвращены  LEM в течение 6 месяцев с момента запроса, в противном случае, мы закроем файл возврата..  В течение гарантийного срока и при нормальных условиях эксплуатации компания LEM, либо отремонтирует, либо заменит неисправный продукт ( по своему усмотрению).
Все модули или компоненты, извлеченные в течение гарантийного срока, должны оставаться  в  собственности LEM.
Данная гарантия не распространяется на аксессуары, поставляемые с продуктом, такие как разъемы для сопряжения, монтажные комплекты и т. д.
Возвращение изделия LEM в центр поддержки LEM в течение гарантийного срока не означает, что он будет отремонтирован бесплатно. 
После получения спорного продукта центр поддержки, LEM оставляет за собой право проверить наличие условий для 
гарантийнного обязательства  и соответствует ли запрос настоящейму  документу. 
В любом случае, транспортные расходы полностью несет заказчик. 
С уважением, 
Клиентская служба  LEM"</t>
    </r>
  </si>
  <si>
    <t>Autre (Merci de précicer)</t>
  </si>
  <si>
    <t>Identification du produit non conforme</t>
  </si>
  <si>
    <t>ロシア</t>
  </si>
  <si>
    <t>その他（具体的にご記入ください）</t>
  </si>
  <si>
    <t>Date :</t>
  </si>
  <si>
    <t>All information entered in this section must refer to the sold-to party.</t>
  </si>
  <si>
    <r>
      <t>Customer documentation (</t>
    </r>
    <r>
      <rPr>
        <i/>
        <sz val="10"/>
        <color theme="1"/>
        <rFont val="Arial"/>
        <family val="2"/>
      </rPr>
      <t>delivery note, report, pictures)</t>
    </r>
  </si>
  <si>
    <t>Documentation client (Bulletin de livraison, rapport, photos)</t>
  </si>
  <si>
    <t>客户文件（发货单，报告，照片…...）</t>
  </si>
  <si>
    <r>
      <t>LEM product concerned</t>
    </r>
    <r>
      <rPr>
        <sz val="10"/>
        <color rgb="FFFF0000"/>
        <rFont val="Arial"/>
        <family val="2"/>
      </rPr>
      <t>*</t>
    </r>
    <r>
      <rPr>
        <sz val="10"/>
        <color theme="1"/>
        <rFont val="Arial"/>
        <family val="2"/>
      </rPr>
      <t xml:space="preserve">
(e.g.: LF 2005-S/SP21)</t>
    </r>
  </si>
  <si>
    <t>Швейцария и ROW (другие страны)</t>
  </si>
  <si>
    <t>Date code* 
(e.g.: 117228 - 717125 or 817125)</t>
  </si>
  <si>
    <t>Date code*
(e.g.: 117228 - 717125 or 817125)</t>
  </si>
  <si>
    <t>Date code*
(z.B.: 117228 - 717125 or 817125)</t>
  </si>
  <si>
    <t>产品批号*
(e.g.: 117228 - 717125 or 817125)</t>
  </si>
  <si>
    <t>Sonstiges (bitte präzisieren)</t>
  </si>
  <si>
    <t>Descriptif  de l'incident: * Pour la compréhension de l'incident merci d'être le plus précis possible dans le description de l'incident.</t>
  </si>
  <si>
    <t>ご連絡担当者</t>
  </si>
  <si>
    <t>郵便番号</t>
  </si>
  <si>
    <t>都道府県</t>
  </si>
  <si>
    <t>デートコード*
(例 : 117228 - 717125 or 817125)</t>
  </si>
  <si>
    <t>LEM 製品名 *
(例 : LF 2005-S/SP21)</t>
  </si>
  <si>
    <t>問題の詳細: * (写真等を添付頂ければ幸いです。)</t>
  </si>
  <si>
    <t>不具合が発生した条件 （電源投入後、過負荷後、...）</t>
  </si>
  <si>
    <t>環境条件（温度、湿度、振動、電磁気...）</t>
  </si>
  <si>
    <t>測定された不適合値</t>
  </si>
  <si>
    <t>測定された出力の範囲</t>
  </si>
  <si>
    <t>保証対象に該当した場合の交換方法</t>
  </si>
  <si>
    <t>ご記入された書類は、以下のメールアドレスにご返送願います。</t>
  </si>
  <si>
    <t>不具合が検出されたプロセスステップ （フィールドで何時間稼働後または納入後何日）</t>
  </si>
  <si>
    <t>レムカスタマーサービスは　返品確認(RMA)依頼書を受領後、2稼働日以内に一次回答をさせて頂くよう努めます。　
返品確認(RMA)依頼書受領時には、返品確認(RMA)依頼書番号と、弊社返送先住所をご連絡させて頂きます。
ご返品頂く際には　返品確認(RMA)依頼書番号を　納品書若しくは外装箱等に明記して頂ければ幸いです。
弊社へ返品確認(RMA)依頼書をお送り頂いてから6ヶ月以内にご返品して頂きますようお願い致します。
保証期間内かつ適正な条件及び使用方法による場合、弊社で修理若しくは交換をさせて頂きます。
保証期間内に取り外された部品は　弊社の資産とみなされます。
本保証は、コネクター、組立キット等の、製品と共に供給される付属品については対象外となります。
ご返品頂いた弊社製品が保証期間内であっても有償での修理若しくは交換となる場合がございます。
ご返品頂いた弊社製品が適正な条件及び方法にて使用されたか否かを、レムカスタマーサービスにて確認させて頂きます。
如何なる場合につきましても、輸送運賃はお客様負担となりますことをご了承願います。
レムカスタマーサービス</t>
  </si>
  <si>
    <t>問題点の内容説明を理解するためにいくつかの質問があります。　（部分的な回答でも構いません）</t>
  </si>
  <si>
    <t>Ansprechpartner</t>
  </si>
  <si>
    <t>Hier einige Fragen, die Ihnen behilflich sein können das Problem einzugrenzen (Auch Teilantworten sind willkommen)</t>
  </si>
  <si>
    <t>Return Material Authorization (RMA) request</t>
  </si>
  <si>
    <t>Demande d'autorisation de retour (RMA)</t>
  </si>
  <si>
    <t>Rücksendeanforderung (RMA)</t>
  </si>
  <si>
    <r>
      <t xml:space="preserve">
Le Service Client LEM s'efforce de répondre sous 2 jours après réception du formulaire de retour.
Une fois votre demande validée par LEM, un E-mail contenant votre numéro de RMA accompagné de l'adresse LEM pour l'envoi des produits vous sera envoyé.
N’oubliez pas de joindre au colis la référence du RMA concernée. 
Vous disposez d'un délai de 6 mois pour retourner vos marchandises, passé ce delai votre demande sera cloturée.
Durant la période de garantie et dans des conditions normales d’utilisation, LEM s’engage soit à réparer ou à remplacer le produit défectueux. 
Tous les composants ou modules retirés au cours de la période de garantie restent la propriété de LEM.
Cette garantie ne couvre pas les accessoires fournis avec le produit tels que connecteurs pour accouplement, kits de fixation, etc. 
Le retour d’un composant LEM au centre de support au cours de la période de garantie ne signifie pas que l’appareil défectueux sera réparé sans frais. 
Dès la réception du produit litigieux, le centre de support LEM se réserve le droit de vérifier si les conditions d'application de la garantie sont remplies.</t>
    </r>
    <r>
      <rPr>
        <sz val="8"/>
        <color rgb="FFFF0000"/>
        <rFont val="Arial"/>
        <family val="2"/>
      </rPr>
      <t xml:space="preserve">
</t>
    </r>
    <r>
      <rPr>
        <sz val="10"/>
        <color theme="1"/>
        <rFont val="Arial"/>
        <family val="2"/>
      </rPr>
      <t xml:space="preserve">
Les frais de transport et douane jusqu'à la filiale LEM la plus proche sont à la charge du client. 
Cordialement
L’équipe Customer Service LEM</t>
    </r>
  </si>
  <si>
    <t xml:space="preserve">
Der LEM Kundendienst wird sich innerhalb von 2 Arbeitstagen nach Erhalt des RMA-Formulars mit Ihnen in Verbindung setzen.
Sobald die RMA von LEM akzeptiert ist, erhalten Sie eine E-Mail mit der RMA-Nummer und der Rücksendeadresse bei LEM.
Bitte kennzeichnen Sie Ihre Sendung deutlich mit der empfangenen RMA-Nummer (auf dem Lieferschein/Verpackung).
Die defekten Teile müssen innerhalb von 6 Monaten nach Eingang der Meldung an LEM gesendet werden. Andernfalls wird der Vorgang von uns geschlossen.
Während der Garantiezeit und bei sachgemäßer Verwendung wird LEM die defekten Teile reparieren oder durch ein Neuteil ersetzen.
Alle Baugruppen oder Komponenten, die während der Garantiezeit getauscht wurden, verbleiben im Eigentum von LEM.
Diese Garantie umfasst nicht mitgeliefertes Zubehör wie Steckverbinder, Montagesätze usw.
Die Rücksendung von LEM-Komponenten zu einem LEM Kundendienstzentrum bedeutet nicht, dass sie kostenfrei repariert werden. Nach Erhalt der reklamierten Komponente/n behält sich LEM das Recht vor, den Garantieanspruch und die Formalitäten zu prüfen.
Der Kunde trägt in jedem Fall die Transportkosten.
Mit freundlichen Grüßen
LEM Kundendienst
</t>
  </si>
  <si>
    <t>LEM Product description</t>
  </si>
  <si>
    <t>Description Produit LEM</t>
  </si>
  <si>
    <t>Betroffene LEM Produkte</t>
  </si>
  <si>
    <t>* A quelle étape de votre procédé de fabrication avez vous découvert le défaut? Si il s'agit d'un retour garantie: après combien d'heures (ou km) d'utilisation?</t>
  </si>
  <si>
    <t>* Sous quelles conditions le défaut est apparu ? (par exemple: après démarrage, une surtension,...)</t>
  </si>
  <si>
    <t>* Quelles sont les conditions environnementales ? (température, humidité, vibrations, électromagnétisme,...)</t>
  </si>
  <si>
    <t>* Quelles sont les valeures non-conformes mesurées ?</t>
  </si>
  <si>
    <t>* Quel est la forme (scope) de la sortie observée du capteur ?</t>
  </si>
  <si>
    <t>* Wann und wo ist der Fehler aufgetreten? Falls im Feld, nach wievielen Stunden (oder km) ?</t>
  </si>
  <si>
    <t>* Unter welchen Umständen ist der Fehler aufgetreten ? (nach dem Einschalten, nach einem Überstrom..)</t>
  </si>
  <si>
    <t>* Welche Umgebungsbedingungen liegen vor ? (Temperatur, Luftfeuchtigkeit, Vibrationen, Elektromagnetische Einflüsse...)</t>
  </si>
  <si>
    <t>* Welchen Wert hatte das falsche Messergebnis ?</t>
  </si>
  <si>
    <t>* In welchem Bereich liegt Ihr gemessenes Ausgangssignal ?</t>
  </si>
  <si>
    <t>* At which process step has been found the failure ? If in the field, after how many hours (or km) ?</t>
  </si>
  <si>
    <t>* In which conditions the failure occurred ? (i.e. after power ON,  after overload,...)</t>
  </si>
  <si>
    <t>* What are the environmental conditions ? (temperature, humidity, vibrations, electromagnetical...)</t>
  </si>
  <si>
    <t>* What is the non-conforming value(s) that you have you measured ?</t>
  </si>
  <si>
    <t>* What is the scope of the output measured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</si>
</sst>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7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b/>
      <sz val="8"/>
      <name val="Arial"/>
      <family val="2"/>
    </font>
    <font>
      <sz val="10"/>
      <name val="Arial"/>
      <family val="2"/>
    </font>
    <font>
      <b/>
      <i/>
      <sz val="10"/>
      <name val="Arial"/>
      <family val="2"/>
    </font>
    <font>
      <sz val="10"/>
      <color indexed="18"/>
      <name val="Arial"/>
      <family val="2"/>
    </font>
    <font>
      <b/>
      <sz val="10"/>
      <color indexed="10"/>
      <name val="Arial"/>
      <family val="2"/>
    </font>
    <font>
      <b/>
      <sz val="10"/>
      <name val="Arial"/>
      <family val="2"/>
    </font>
    <font>
      <b/>
      <sz val="8"/>
      <color indexed="10"/>
      <name val="Arial"/>
      <family val="2"/>
    </font>
    <font>
      <b/>
      <u/>
      <sz val="12"/>
      <name val="Arial"/>
      <family val="2"/>
    </font>
    <font>
      <b/>
      <u/>
      <sz val="10"/>
      <color theme="0"/>
      <name val="Arial"/>
      <family val="2"/>
    </font>
    <font>
      <u/>
      <sz val="10"/>
      <color indexed="12"/>
      <name val="Arial"/>
      <family val="2"/>
    </font>
    <font>
      <b/>
      <sz val="9"/>
      <name val="Arial"/>
      <family val="2"/>
    </font>
    <font>
      <sz val="10"/>
      <color theme="3"/>
      <name val="Arial"/>
      <family val="2"/>
    </font>
    <font>
      <b/>
      <sz val="10"/>
      <color theme="1"/>
      <name val="Arial"/>
      <family val="2"/>
    </font>
    <font>
      <b/>
      <sz val="10"/>
      <color theme="0"/>
      <name val="Arial"/>
      <family val="2"/>
    </font>
    <font>
      <sz val="10"/>
      <color theme="1"/>
      <name val="Arial"/>
      <family val="2"/>
    </font>
    <font>
      <b/>
      <sz val="9"/>
      <color indexed="10"/>
      <name val="Arial"/>
      <family val="2"/>
    </font>
    <font>
      <b/>
      <sz val="16"/>
      <color theme="0"/>
      <name val="Arial"/>
      <family val="2"/>
    </font>
    <font>
      <sz val="9"/>
      <color indexed="81"/>
      <name val="Tahoma"/>
      <family val="2"/>
    </font>
    <font>
      <sz val="11"/>
      <color indexed="18"/>
      <name val="Arial"/>
      <family val="2"/>
    </font>
    <font>
      <b/>
      <sz val="11"/>
      <color theme="0"/>
      <name val="Calibri"/>
      <family val="2"/>
      <scheme val="minor"/>
    </font>
    <font>
      <b/>
      <sz val="12"/>
      <name val="Calibri"/>
      <family val="2"/>
      <scheme val="minor"/>
    </font>
    <font>
      <b/>
      <u/>
      <sz val="10"/>
      <name val="Arial"/>
      <family val="2"/>
    </font>
    <font>
      <b/>
      <sz val="11"/>
      <color indexed="18"/>
      <name val="Arial"/>
      <family val="2"/>
    </font>
    <font>
      <b/>
      <sz val="10"/>
      <color indexed="18"/>
      <name val="Arial"/>
      <family val="2"/>
    </font>
    <font>
      <b/>
      <sz val="24"/>
      <color theme="0"/>
      <name val="Calibri"/>
      <family val="2"/>
      <scheme val="minor"/>
    </font>
    <font>
      <b/>
      <sz val="11"/>
      <name val="Arial"/>
      <family val="2"/>
    </font>
    <font>
      <b/>
      <sz val="12"/>
      <name val="Arial"/>
      <family val="2"/>
    </font>
    <font>
      <sz val="14"/>
      <color indexed="18"/>
      <name val="Arial"/>
      <family val="2"/>
    </font>
    <font>
      <u/>
      <sz val="12"/>
      <color indexed="12"/>
      <name val="Arial"/>
      <family val="2"/>
    </font>
    <font>
      <b/>
      <sz val="14"/>
      <color theme="0"/>
      <name val="Calibri"/>
      <family val="2"/>
      <scheme val="minor"/>
    </font>
    <font>
      <b/>
      <sz val="16"/>
      <color theme="0"/>
      <name val="Calibri"/>
      <family val="2"/>
      <scheme val="minor"/>
    </font>
    <font>
      <b/>
      <u/>
      <sz val="18"/>
      <name val="Calibri"/>
      <family val="2"/>
      <scheme val="minor"/>
    </font>
    <font>
      <b/>
      <sz val="14"/>
      <color theme="0"/>
      <name val="Calibri"/>
      <family val="2"/>
    </font>
    <font>
      <b/>
      <sz val="14"/>
      <color theme="0"/>
      <name val="Arial"/>
      <family val="2"/>
    </font>
    <font>
      <b/>
      <sz val="18"/>
      <color theme="0"/>
      <name val="Calibri"/>
      <family val="2"/>
      <scheme val="minor"/>
    </font>
    <font>
      <b/>
      <u/>
      <sz val="14"/>
      <name val="Arial"/>
      <family val="2"/>
    </font>
    <font>
      <sz val="8"/>
      <color rgb="FF000000"/>
      <name val="Tahoma"/>
      <family val="2"/>
    </font>
    <font>
      <sz val="14"/>
      <color theme="1"/>
      <name val="Calibri"/>
      <family val="2"/>
      <scheme val="minor"/>
    </font>
    <font>
      <b/>
      <sz val="20"/>
      <color theme="0"/>
      <name val="Calibri"/>
      <family val="2"/>
      <scheme val="minor"/>
    </font>
    <font>
      <sz val="10"/>
      <color rgb="FFFF0000"/>
      <name val="Arial"/>
      <family val="2"/>
    </font>
    <font>
      <b/>
      <sz val="20"/>
      <name val="Arial"/>
      <family val="2"/>
    </font>
    <font>
      <sz val="8"/>
      <color rgb="FFFF0000"/>
      <name val="Arial"/>
      <family val="2"/>
    </font>
    <font>
      <sz val="6"/>
      <name val="ＭＳ Ｐゴシック"/>
      <family val="3"/>
      <charset val="128"/>
    </font>
    <font>
      <sz val="10"/>
      <color theme="1"/>
      <name val="ＭＳ Ｐゴシック"/>
      <family val="3"/>
      <charset val="128"/>
    </font>
    <font>
      <sz val="9"/>
      <name val="宋体"/>
      <family val="3"/>
      <charset val="134"/>
    </font>
    <font>
      <sz val="10"/>
      <color theme="1"/>
      <name val="宋体"/>
      <family val="3"/>
      <charset val="134"/>
    </font>
    <font>
      <b/>
      <u/>
      <sz val="16"/>
      <name val="Arial"/>
      <family val="2"/>
    </font>
    <font>
      <sz val="7.6"/>
      <color rgb="FFFF0000"/>
      <name val="Arial"/>
      <family val="2"/>
      <charset val="204"/>
    </font>
    <font>
      <sz val="10"/>
      <color theme="1"/>
      <name val="Arial"/>
      <family val="2"/>
      <charset val="204"/>
    </font>
    <font>
      <sz val="8"/>
      <name val="Arial"/>
      <family val="2"/>
      <charset val="204"/>
    </font>
    <font>
      <sz val="8"/>
      <color theme="1"/>
      <name val="Arial"/>
      <family val="2"/>
      <charset val="204"/>
    </font>
    <font>
      <sz val="10"/>
      <color rgb="FF7030A0"/>
      <name val="Arial"/>
      <family val="2"/>
      <charset val="204"/>
    </font>
    <font>
      <strike/>
      <sz val="10"/>
      <name val="Arial"/>
      <family val="2"/>
    </font>
    <font>
      <strike/>
      <sz val="10"/>
      <color theme="1"/>
      <name val="Arial"/>
      <family val="2"/>
    </font>
    <font>
      <b/>
      <sz val="12"/>
      <color rgb="FF003E81"/>
      <name val="Arial"/>
      <family val="2"/>
    </font>
    <font>
      <sz val="12"/>
      <color rgb="FF003E81"/>
      <name val="Arial"/>
      <family val="2"/>
    </font>
    <font>
      <sz val="14"/>
      <color rgb="FF003E81"/>
      <name val="Arial"/>
      <family val="2"/>
    </font>
    <font>
      <sz val="10"/>
      <color rgb="FF003E81"/>
      <name val="Arial"/>
      <family val="2"/>
    </font>
    <font>
      <u/>
      <sz val="10"/>
      <color rgb="FF003E81"/>
      <name val="Arial"/>
      <family val="2"/>
    </font>
    <font>
      <u/>
      <sz val="12"/>
      <color rgb="FF003E81"/>
      <name val="Arial"/>
      <family val="2"/>
    </font>
    <font>
      <b/>
      <sz val="20"/>
      <color rgb="FF003E81"/>
      <name val="Arial"/>
      <family val="2"/>
    </font>
    <font>
      <b/>
      <sz val="22"/>
      <color theme="0"/>
      <name val="Arial"/>
      <family val="2"/>
    </font>
    <font>
      <b/>
      <sz val="18"/>
      <color theme="0"/>
      <name val="Arial"/>
      <family val="2"/>
    </font>
    <font>
      <i/>
      <sz val="10"/>
      <color theme="1"/>
      <name val="Arial"/>
      <family val="2"/>
    </font>
    <font>
      <sz val="8"/>
      <color theme="0"/>
      <name val="Arial"/>
      <family val="2"/>
    </font>
    <font>
      <b/>
      <i/>
      <sz val="9"/>
      <name val="Arial"/>
      <family val="2"/>
    </font>
    <font>
      <sz val="11"/>
      <color rgb="FF003E81"/>
      <name val="Arial"/>
      <family val="2"/>
    </font>
    <font>
      <b/>
      <sz val="18"/>
      <color theme="1"/>
      <name val="Arial"/>
      <family val="2"/>
    </font>
  </fonts>
  <fills count="13">
    <fill>
      <patternFill patternType="none"/>
    </fill>
    <fill>
      <patternFill patternType="gray125"/>
    </fill>
    <fill>
      <patternFill patternType="solid">
        <fgColor rgb="FF003E8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0"/>
        <bgColor auto="1"/>
      </patternFill>
    </fill>
    <fill>
      <patternFill patternType="solid">
        <fgColor theme="4" tint="0.39997558519241921"/>
        <bgColor indexed="64"/>
      </patternFill>
    </fill>
    <fill>
      <patternFill patternType="solid">
        <fgColor rgb="FFF49E00"/>
        <bgColor auto="1"/>
      </patternFill>
    </fill>
    <fill>
      <gradientFill degree="45">
        <stop position="0">
          <color theme="0"/>
        </stop>
        <stop position="1">
          <color rgb="FFF49E00"/>
        </stop>
      </gradientFill>
    </fill>
    <fill>
      <gradientFill type="path">
        <stop position="0">
          <color theme="0"/>
        </stop>
        <stop position="1">
          <color rgb="FFF49E00"/>
        </stop>
      </gradientFill>
    </fill>
    <fill>
      <patternFill patternType="solid">
        <fgColor rgb="FFFFFF00"/>
        <bgColor indexed="64"/>
      </patternFill>
    </fill>
    <fill>
      <patternFill patternType="solid">
        <fgColor rgb="FF00B050"/>
        <bgColor indexed="64"/>
      </patternFill>
    </fill>
  </fills>
  <borders count="1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style="thin">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style="thick">
        <color indexed="64"/>
      </right>
      <top style="medium">
        <color indexed="64"/>
      </top>
      <bottom style="medium">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thick">
        <color indexed="64"/>
      </left>
      <right/>
      <top style="medium">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thick">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thin">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ck">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ck">
        <color indexed="64"/>
      </right>
      <top style="thin">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dashed">
        <color indexed="64"/>
      </top>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dashed">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medium">
        <color indexed="64"/>
      </bottom>
      <diagonal/>
    </border>
    <border diagonalUp="1" diagonalDown="1">
      <left style="thin">
        <color indexed="64"/>
      </left>
      <right style="medium">
        <color indexed="64"/>
      </right>
      <top style="dashed">
        <color indexed="64"/>
      </top>
      <bottom style="medium">
        <color indexed="64"/>
      </bottom>
      <diagonal style="thin">
        <color indexed="64"/>
      </diagonal>
    </border>
    <border diagonalUp="1" diagonalDown="1">
      <left style="thin">
        <color indexed="64"/>
      </left>
      <right style="thin">
        <color indexed="64"/>
      </right>
      <top style="dashed">
        <color indexed="64"/>
      </top>
      <bottom style="dashed">
        <color indexed="64"/>
      </bottom>
      <diagonal style="thin">
        <color indexed="64"/>
      </diagonal>
    </border>
    <border diagonalUp="1" diagonalDown="1">
      <left style="thin">
        <color indexed="64"/>
      </left>
      <right style="medium">
        <color indexed="64"/>
      </right>
      <top style="dashed">
        <color indexed="64"/>
      </top>
      <bottom style="dashed">
        <color indexed="64"/>
      </bottom>
      <diagonal style="thin">
        <color indexed="64"/>
      </diagonal>
    </border>
    <border diagonalUp="1" diagonalDown="1">
      <left style="thin">
        <color indexed="64"/>
      </left>
      <right style="thin">
        <color indexed="64"/>
      </right>
      <top style="dashed">
        <color indexed="64"/>
      </top>
      <bottom style="medium">
        <color indexed="64"/>
      </bottom>
      <diagonal style="thin">
        <color indexed="64"/>
      </diagonal>
    </border>
    <border>
      <left style="thin">
        <color indexed="64"/>
      </left>
      <right/>
      <top/>
      <bottom style="medium">
        <color indexed="64"/>
      </bottom>
      <diagonal/>
    </border>
    <border>
      <left/>
      <right style="thin">
        <color indexed="64"/>
      </right>
      <top/>
      <bottom style="medium">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auto="1"/>
      </left>
      <right style="thick">
        <color auto="1"/>
      </right>
      <top/>
      <bottom/>
      <diagonal/>
    </border>
  </borders>
  <cellStyleXfs count="13">
    <xf numFmtId="0" fontId="0" fillId="0" borderId="0"/>
    <xf numFmtId="0" fontId="5" fillId="0" borderId="0" applyNumberFormat="0" applyFill="0" applyBorder="0" applyAlignment="0" applyProtection="0">
      <alignment vertical="top"/>
      <protection locked="0"/>
    </xf>
    <xf numFmtId="0" fontId="7" fillId="0" borderId="0"/>
    <xf numFmtId="0" fontId="15" fillId="0" borderId="0" applyNumberFormat="0" applyFill="0" applyBorder="0" applyAlignment="0" applyProtection="0">
      <alignment vertical="top"/>
      <protection locked="0"/>
    </xf>
    <xf numFmtId="164" fontId="7" fillId="0" borderId="0" applyFont="0" applyFill="0" applyBorder="0" applyAlignment="0" applyProtection="0"/>
    <xf numFmtId="9" fontId="7" fillId="0" borderId="0" applyFont="0" applyFill="0" applyBorder="0" applyAlignment="0" applyProtection="0"/>
    <xf numFmtId="0" fontId="4" fillId="0" borderId="0"/>
    <xf numFmtId="0" fontId="3" fillId="0" borderId="0"/>
    <xf numFmtId="0" fontId="2" fillId="0" borderId="0"/>
    <xf numFmtId="0" fontId="1" fillId="0" borderId="0"/>
    <xf numFmtId="0" fontId="1" fillId="0" borderId="0"/>
    <xf numFmtId="0" fontId="5" fillId="0" borderId="0" applyNumberFormat="0" applyFill="0" applyBorder="0" applyAlignment="0" applyProtection="0">
      <alignment vertical="top"/>
      <protection locked="0"/>
    </xf>
    <xf numFmtId="0" fontId="1" fillId="0" borderId="0"/>
  </cellStyleXfs>
  <cellXfs count="756">
    <xf numFmtId="0" fontId="0" fillId="0" borderId="0" xfId="0"/>
    <xf numFmtId="0" fontId="7" fillId="0" borderId="0" xfId="0" applyFont="1"/>
    <xf numFmtId="0" fontId="7" fillId="0" borderId="0" xfId="0" applyFont="1" applyBorder="1"/>
    <xf numFmtId="0" fontId="7" fillId="0" borderId="0" xfId="0" applyFont="1" applyAlignment="1">
      <alignment vertical="center"/>
    </xf>
    <xf numFmtId="0" fontId="7" fillId="4" borderId="0" xfId="0" applyFont="1" applyFill="1" applyBorder="1"/>
    <xf numFmtId="0" fontId="7" fillId="0" borderId="28" xfId="0" applyFont="1" applyBorder="1"/>
    <xf numFmtId="0" fontId="7" fillId="0" borderId="29" xfId="0" applyFont="1" applyBorder="1"/>
    <xf numFmtId="0" fontId="7" fillId="0" borderId="41" xfId="0" applyFont="1" applyBorder="1"/>
    <xf numFmtId="0" fontId="7" fillId="0" borderId="42" xfId="0" applyFont="1" applyBorder="1"/>
    <xf numFmtId="0" fontId="7" fillId="0" borderId="43" xfId="0" applyFont="1" applyBorder="1"/>
    <xf numFmtId="0" fontId="16" fillId="6" borderId="0" xfId="0" applyFont="1" applyFill="1" applyBorder="1" applyAlignment="1">
      <alignment horizontal="left" vertical="center" wrapText="1"/>
    </xf>
    <xf numFmtId="0" fontId="7" fillId="5" borderId="4" xfId="0" applyFont="1" applyFill="1" applyBorder="1" applyAlignment="1">
      <alignment vertical="center"/>
    </xf>
    <xf numFmtId="0" fontId="7" fillId="5" borderId="0" xfId="0" applyFont="1" applyFill="1" applyBorder="1" applyAlignment="1">
      <alignment vertical="center"/>
    </xf>
    <xf numFmtId="49" fontId="7" fillId="5" borderId="0" xfId="0" applyNumberFormat="1" applyFont="1" applyFill="1" applyBorder="1" applyAlignment="1">
      <alignment vertical="center"/>
    </xf>
    <xf numFmtId="0" fontId="7" fillId="5" borderId="0" xfId="0" applyFont="1" applyFill="1" applyBorder="1"/>
    <xf numFmtId="0" fontId="7" fillId="5" borderId="4" xfId="0" applyFont="1" applyFill="1" applyBorder="1"/>
    <xf numFmtId="0" fontId="9" fillId="5" borderId="28" xfId="2" applyFont="1" applyFill="1" applyBorder="1" applyAlignment="1">
      <alignment vertical="center"/>
    </xf>
    <xf numFmtId="0" fontId="9" fillId="5" borderId="0" xfId="2" applyFont="1" applyFill="1" applyBorder="1" applyAlignment="1">
      <alignment vertical="center"/>
    </xf>
    <xf numFmtId="0" fontId="14" fillId="4" borderId="0" xfId="2" applyFont="1" applyFill="1" applyBorder="1" applyAlignment="1">
      <alignment vertical="center"/>
    </xf>
    <xf numFmtId="0" fontId="7" fillId="0" borderId="28" xfId="0" applyFont="1" applyBorder="1" applyAlignment="1">
      <alignment vertical="center"/>
    </xf>
    <xf numFmtId="0" fontId="7" fillId="0" borderId="0" xfId="0" applyFont="1" applyBorder="1" applyAlignment="1">
      <alignment vertical="center"/>
    </xf>
    <xf numFmtId="0" fontId="14" fillId="4" borderId="32" xfId="2" applyFont="1" applyFill="1" applyBorder="1" applyAlignment="1">
      <alignment vertical="center"/>
    </xf>
    <xf numFmtId="0" fontId="7" fillId="4" borderId="0" xfId="0" applyFont="1" applyFill="1"/>
    <xf numFmtId="0" fontId="14" fillId="4" borderId="0" xfId="2" applyNumberFormat="1" applyFont="1" applyFill="1" applyBorder="1" applyAlignment="1">
      <alignment vertical="center"/>
    </xf>
    <xf numFmtId="0" fontId="19" fillId="4" borderId="0" xfId="2" applyFont="1" applyFill="1" applyBorder="1" applyAlignment="1">
      <alignment vertical="center"/>
    </xf>
    <xf numFmtId="14" fontId="19" fillId="4" borderId="0" xfId="2" applyNumberFormat="1" applyFont="1" applyFill="1" applyBorder="1" applyAlignment="1">
      <alignment horizontal="center" vertical="center"/>
    </xf>
    <xf numFmtId="0" fontId="7" fillId="0" borderId="28" xfId="0" applyNumberFormat="1" applyFont="1" applyBorder="1"/>
    <xf numFmtId="0" fontId="9" fillId="4" borderId="0" xfId="0" applyNumberFormat="1" applyFont="1" applyFill="1" applyBorder="1" applyAlignment="1">
      <alignment vertical="center"/>
    </xf>
    <xf numFmtId="0" fontId="7" fillId="0" borderId="0" xfId="0" applyNumberFormat="1" applyFont="1" applyBorder="1"/>
    <xf numFmtId="0" fontId="7" fillId="4" borderId="28" xfId="0" applyNumberFormat="1" applyFont="1" applyFill="1" applyBorder="1"/>
    <xf numFmtId="0" fontId="11" fillId="0" borderId="0" xfId="0" applyNumberFormat="1" applyFont="1" applyBorder="1" applyAlignment="1">
      <alignment horizontal="left" vertical="center" indent="1"/>
    </xf>
    <xf numFmtId="0" fontId="9" fillId="0" borderId="0" xfId="0" applyNumberFormat="1" applyFont="1" applyBorder="1" applyAlignment="1">
      <alignment horizontal="left" vertical="center" indent="1"/>
    </xf>
    <xf numFmtId="0" fontId="12" fillId="0" borderId="0" xfId="0" applyNumberFormat="1" applyFont="1" applyBorder="1" applyAlignment="1">
      <alignment horizontal="left"/>
    </xf>
    <xf numFmtId="0" fontId="10" fillId="0" borderId="0" xfId="0" applyNumberFormat="1" applyFont="1" applyBorder="1" applyAlignment="1">
      <alignment horizontal="left" vertical="center"/>
    </xf>
    <xf numFmtId="0" fontId="11" fillId="3" borderId="66" xfId="2" applyFont="1" applyFill="1" applyBorder="1" applyAlignment="1">
      <alignment vertical="center" wrapText="1"/>
    </xf>
    <xf numFmtId="0" fontId="11" fillId="3" borderId="67" xfId="2" applyFont="1" applyFill="1" applyBorder="1" applyAlignment="1">
      <alignment vertical="center" wrapText="1"/>
    </xf>
    <xf numFmtId="0" fontId="9" fillId="5" borderId="28" xfId="2" applyFont="1" applyFill="1" applyBorder="1" applyAlignment="1" applyProtection="1">
      <alignment vertical="center"/>
      <protection locked="0"/>
    </xf>
    <xf numFmtId="0" fontId="9" fillId="5" borderId="0" xfId="2" applyFont="1" applyFill="1" applyBorder="1" applyAlignment="1" applyProtection="1">
      <alignment vertical="center"/>
      <protection locked="0"/>
    </xf>
    <xf numFmtId="0" fontId="5" fillId="0" borderId="0" xfId="1" applyBorder="1" applyAlignment="1" applyProtection="1"/>
    <xf numFmtId="0" fontId="27" fillId="4" borderId="0" xfId="0" applyNumberFormat="1" applyFont="1" applyFill="1" applyBorder="1" applyAlignment="1"/>
    <xf numFmtId="0" fontId="7" fillId="5" borderId="4" xfId="0" applyFont="1" applyFill="1" applyBorder="1" applyAlignment="1">
      <alignment horizontal="left" vertical="center" indent="1"/>
    </xf>
    <xf numFmtId="0" fontId="7" fillId="5" borderId="0" xfId="0" applyFont="1" applyFill="1" applyBorder="1" applyAlignment="1">
      <alignment horizontal="left" vertical="center" indent="1"/>
    </xf>
    <xf numFmtId="0" fontId="7" fillId="0" borderId="0" xfId="0" applyFont="1" applyAlignment="1"/>
    <xf numFmtId="0" fontId="14" fillId="4" borderId="30" xfId="2" applyFont="1" applyFill="1" applyBorder="1" applyAlignment="1">
      <alignment horizontal="left" vertical="center"/>
    </xf>
    <xf numFmtId="0" fontId="14" fillId="4" borderId="6" xfId="2" applyFont="1" applyFill="1" applyBorder="1" applyAlignment="1">
      <alignment horizontal="left" vertical="center"/>
    </xf>
    <xf numFmtId="0" fontId="7" fillId="4" borderId="0" xfId="2" applyFont="1" applyFill="1" applyBorder="1" applyAlignment="1">
      <alignment vertical="center" wrapText="1"/>
    </xf>
    <xf numFmtId="0" fontId="7" fillId="4" borderId="10" xfId="2" applyFont="1" applyFill="1" applyBorder="1" applyAlignment="1">
      <alignment vertical="center" wrapText="1"/>
    </xf>
    <xf numFmtId="0" fontId="11" fillId="4" borderId="0" xfId="2" applyFont="1" applyFill="1" applyBorder="1" applyAlignment="1">
      <alignment vertical="center" wrapText="1"/>
    </xf>
    <xf numFmtId="0" fontId="11" fillId="4" borderId="10" xfId="2" applyFont="1" applyFill="1" applyBorder="1" applyAlignment="1">
      <alignment vertical="center" wrapText="1"/>
    </xf>
    <xf numFmtId="0" fontId="8" fillId="5" borderId="4" xfId="0" applyFont="1" applyFill="1" applyBorder="1" applyAlignment="1"/>
    <xf numFmtId="49" fontId="9" fillId="5" borderId="0" xfId="0" applyNumberFormat="1" applyFont="1" applyFill="1" applyBorder="1" applyAlignment="1">
      <alignment horizontal="left" vertical="center" wrapText="1" indent="1"/>
    </xf>
    <xf numFmtId="0" fontId="13" fillId="5" borderId="4" xfId="0" applyFont="1" applyFill="1" applyBorder="1" applyAlignment="1">
      <alignment horizontal="left"/>
    </xf>
    <xf numFmtId="0" fontId="13" fillId="5" borderId="0" xfId="0" applyFont="1" applyFill="1" applyBorder="1" applyAlignment="1">
      <alignment horizontal="left"/>
    </xf>
    <xf numFmtId="0" fontId="18" fillId="5" borderId="0" xfId="2" applyFont="1" applyFill="1" applyBorder="1" applyAlignment="1">
      <alignment vertical="center" wrapText="1"/>
    </xf>
    <xf numFmtId="0" fontId="17" fillId="5" borderId="0" xfId="1" applyFont="1" applyFill="1" applyBorder="1" applyAlignment="1" applyProtection="1">
      <alignment vertical="center"/>
    </xf>
    <xf numFmtId="0" fontId="17" fillId="5" borderId="0" xfId="0" applyFont="1" applyFill="1" applyBorder="1" applyAlignment="1">
      <alignment vertical="center"/>
    </xf>
    <xf numFmtId="0" fontId="7" fillId="5" borderId="5" xfId="0" applyFont="1" applyFill="1" applyBorder="1" applyAlignment="1"/>
    <xf numFmtId="0" fontId="7" fillId="5" borderId="6" xfId="0" applyFont="1" applyFill="1" applyBorder="1" applyAlignment="1"/>
    <xf numFmtId="0" fontId="7" fillId="5" borderId="2" xfId="0" applyFont="1" applyFill="1" applyBorder="1"/>
    <xf numFmtId="0" fontId="7" fillId="5" borderId="3" xfId="0" applyFont="1" applyFill="1" applyBorder="1"/>
    <xf numFmtId="0" fontId="7" fillId="5" borderId="10" xfId="0" applyFont="1" applyFill="1" applyBorder="1"/>
    <xf numFmtId="0" fontId="0" fillId="5" borderId="0" xfId="0" applyFill="1" applyBorder="1"/>
    <xf numFmtId="0" fontId="7" fillId="5" borderId="6" xfId="0" applyFont="1" applyFill="1" applyBorder="1"/>
    <xf numFmtId="0" fontId="7" fillId="5" borderId="7" xfId="0" applyFont="1" applyFill="1" applyBorder="1"/>
    <xf numFmtId="0" fontId="13" fillId="5" borderId="0" xfId="0" applyFont="1" applyFill="1" applyBorder="1" applyAlignment="1"/>
    <xf numFmtId="0" fontId="0" fillId="5" borderId="0" xfId="0" applyFill="1" applyBorder="1" applyAlignment="1"/>
    <xf numFmtId="0" fontId="27" fillId="5" borderId="0" xfId="0" applyNumberFormat="1" applyFont="1" applyFill="1" applyBorder="1" applyAlignment="1">
      <alignment vertical="top"/>
    </xf>
    <xf numFmtId="0" fontId="27" fillId="5" borderId="10" xfId="0" applyNumberFormat="1" applyFont="1" applyFill="1" applyBorder="1" applyAlignment="1">
      <alignment vertical="top"/>
    </xf>
    <xf numFmtId="0" fontId="9" fillId="5" borderId="4" xfId="0" applyNumberFormat="1" applyFont="1" applyFill="1" applyBorder="1" applyAlignment="1">
      <alignment vertical="center"/>
    </xf>
    <xf numFmtId="0" fontId="9" fillId="5" borderId="0" xfId="0" applyNumberFormat="1" applyFont="1" applyFill="1" applyBorder="1" applyAlignment="1">
      <alignment vertical="center"/>
    </xf>
    <xf numFmtId="0" fontId="9" fillId="5" borderId="10" xfId="0" applyNumberFormat="1" applyFont="1" applyFill="1" applyBorder="1" applyAlignment="1">
      <alignment vertical="center"/>
    </xf>
    <xf numFmtId="0" fontId="27" fillId="5" borderId="0" xfId="0" applyNumberFormat="1" applyFont="1" applyFill="1" applyBorder="1" applyAlignment="1"/>
    <xf numFmtId="0" fontId="27" fillId="5" borderId="10" xfId="0" applyNumberFormat="1" applyFont="1" applyFill="1" applyBorder="1" applyAlignment="1"/>
    <xf numFmtId="0" fontId="9" fillId="5" borderId="12" xfId="0" applyNumberFormat="1" applyFont="1" applyFill="1" applyBorder="1" applyAlignment="1">
      <alignment vertical="center"/>
    </xf>
    <xf numFmtId="0" fontId="9" fillId="5" borderId="13" xfId="0" applyNumberFormat="1" applyFont="1" applyFill="1" applyBorder="1" applyAlignment="1">
      <alignment vertical="center"/>
    </xf>
    <xf numFmtId="0" fontId="27" fillId="4" borderId="0" xfId="0" applyNumberFormat="1" applyFont="1" applyFill="1" applyBorder="1" applyAlignment="1">
      <alignment vertical="top"/>
    </xf>
    <xf numFmtId="0" fontId="24" fillId="4" borderId="0" xfId="0" applyNumberFormat="1" applyFont="1" applyFill="1" applyBorder="1" applyAlignment="1">
      <alignment vertical="center"/>
    </xf>
    <xf numFmtId="0" fontId="24" fillId="4" borderId="0" xfId="0" applyNumberFormat="1" applyFont="1" applyFill="1" applyBorder="1" applyAlignment="1" applyProtection="1">
      <alignment vertical="center"/>
      <protection locked="0"/>
    </xf>
    <xf numFmtId="0" fontId="16" fillId="4" borderId="0" xfId="0" applyNumberFormat="1" applyFont="1" applyFill="1" applyBorder="1" applyAlignment="1">
      <alignment vertical="center"/>
    </xf>
    <xf numFmtId="49" fontId="24" fillId="4" borderId="0" xfId="0" applyNumberFormat="1" applyFont="1" applyFill="1" applyBorder="1" applyAlignment="1" applyProtection="1">
      <alignment vertical="center"/>
      <protection locked="0"/>
    </xf>
    <xf numFmtId="0" fontId="25" fillId="4" borderId="0" xfId="2" applyNumberFormat="1" applyFont="1" applyFill="1" applyBorder="1" applyAlignment="1">
      <alignment vertical="center"/>
    </xf>
    <xf numFmtId="0" fontId="14" fillId="5" borderId="4" xfId="2" applyNumberFormat="1" applyFont="1" applyFill="1" applyBorder="1" applyAlignment="1">
      <alignment vertical="center"/>
    </xf>
    <xf numFmtId="0" fontId="14" fillId="5" borderId="0" xfId="2" applyNumberFormat="1" applyFont="1" applyFill="1" applyBorder="1" applyAlignment="1">
      <alignment vertical="center"/>
    </xf>
    <xf numFmtId="0" fontId="14" fillId="5" borderId="10" xfId="2" applyNumberFormat="1" applyFont="1" applyFill="1" applyBorder="1" applyAlignment="1">
      <alignment vertical="center"/>
    </xf>
    <xf numFmtId="0" fontId="9" fillId="5" borderId="11" xfId="0" applyNumberFormat="1" applyFont="1" applyFill="1" applyBorder="1" applyAlignment="1">
      <alignment vertical="center"/>
    </xf>
    <xf numFmtId="0" fontId="7" fillId="4" borderId="29" xfId="0" applyFont="1" applyFill="1" applyBorder="1"/>
    <xf numFmtId="0" fontId="36" fillId="4" borderId="29" xfId="2" applyNumberFormat="1" applyFont="1" applyFill="1" applyBorder="1" applyAlignment="1">
      <alignment vertical="center"/>
    </xf>
    <xf numFmtId="0" fontId="14" fillId="4" borderId="29" xfId="2" applyNumberFormat="1" applyFont="1" applyFill="1" applyBorder="1" applyAlignment="1">
      <alignment vertical="center"/>
    </xf>
    <xf numFmtId="0" fontId="27" fillId="4" borderId="29" xfId="0" applyNumberFormat="1" applyFont="1" applyFill="1" applyBorder="1" applyAlignment="1">
      <alignment vertical="top"/>
    </xf>
    <xf numFmtId="0" fontId="9" fillId="4" borderId="29" xfId="0" applyNumberFormat="1" applyFont="1" applyFill="1" applyBorder="1" applyAlignment="1">
      <alignment vertical="center"/>
    </xf>
    <xf numFmtId="0" fontId="27" fillId="4" borderId="29" xfId="0" applyNumberFormat="1" applyFont="1" applyFill="1" applyBorder="1" applyAlignment="1"/>
    <xf numFmtId="0" fontId="24" fillId="4" borderId="29" xfId="0" applyNumberFormat="1" applyFont="1" applyFill="1" applyBorder="1" applyAlignment="1" applyProtection="1">
      <alignment vertical="center"/>
      <protection locked="0"/>
    </xf>
    <xf numFmtId="0" fontId="16" fillId="4" borderId="29" xfId="0" applyNumberFormat="1" applyFont="1" applyFill="1" applyBorder="1" applyAlignment="1">
      <alignment vertical="center"/>
    </xf>
    <xf numFmtId="0" fontId="22" fillId="4" borderId="28" xfId="2" applyNumberFormat="1" applyFont="1" applyFill="1" applyBorder="1" applyAlignment="1">
      <alignment horizontal="center" vertical="center" wrapText="1"/>
    </xf>
    <xf numFmtId="0" fontId="22" fillId="4" borderId="0" xfId="2" applyNumberFormat="1" applyFont="1" applyFill="1" applyBorder="1" applyAlignment="1">
      <alignment horizontal="center" vertical="center" wrapText="1"/>
    </xf>
    <xf numFmtId="0" fontId="39" fillId="2" borderId="16" xfId="2" applyFont="1" applyFill="1" applyBorder="1" applyAlignment="1">
      <alignment vertical="center"/>
    </xf>
    <xf numFmtId="0" fontId="39" fillId="2" borderId="16" xfId="2" applyNumberFormat="1" applyFont="1" applyFill="1" applyBorder="1" applyAlignment="1">
      <alignment vertical="center"/>
    </xf>
    <xf numFmtId="0" fontId="11" fillId="5" borderId="4" xfId="0" applyNumberFormat="1" applyFont="1" applyFill="1" applyBorder="1" applyAlignment="1">
      <alignment vertical="top"/>
    </xf>
    <xf numFmtId="0" fontId="11" fillId="5" borderId="4" xfId="0" applyNumberFormat="1" applyFont="1" applyFill="1" applyBorder="1" applyAlignment="1"/>
    <xf numFmtId="0" fontId="13" fillId="5" borderId="4" xfId="0" applyFont="1" applyFill="1" applyBorder="1" applyAlignment="1"/>
    <xf numFmtId="0" fontId="7" fillId="5" borderId="4" xfId="0" applyFont="1" applyFill="1" applyBorder="1" applyAlignment="1">
      <alignment vertical="top" wrapText="1"/>
    </xf>
    <xf numFmtId="0" fontId="7" fillId="0" borderId="0" xfId="0" applyFont="1" applyBorder="1" applyAlignment="1">
      <alignment horizontal="center"/>
    </xf>
    <xf numFmtId="0" fontId="7" fillId="0" borderId="0" xfId="0" applyFont="1" applyBorder="1" applyAlignment="1">
      <alignment horizontal="center" vertical="center"/>
    </xf>
    <xf numFmtId="0" fontId="7" fillId="4" borderId="0" xfId="0" applyFont="1" applyFill="1" applyBorder="1" applyAlignment="1">
      <alignment horizontal="center"/>
    </xf>
    <xf numFmtId="0" fontId="7" fillId="0" borderId="0" xfId="0" applyNumberFormat="1" applyFont="1" applyBorder="1" applyAlignment="1">
      <alignment horizontal="center" vertical="center"/>
    </xf>
    <xf numFmtId="0" fontId="43" fillId="4" borderId="0" xfId="0" applyFont="1" applyFill="1"/>
    <xf numFmtId="0" fontId="36" fillId="4" borderId="0" xfId="2" applyNumberFormat="1" applyFont="1" applyFill="1" applyBorder="1" applyAlignment="1">
      <alignment horizontal="center" vertical="center"/>
    </xf>
    <xf numFmtId="0" fontId="14" fillId="4" borderId="0" xfId="2" applyNumberFormat="1" applyFont="1" applyFill="1" applyBorder="1" applyAlignment="1">
      <alignment horizontal="center" vertical="center"/>
    </xf>
    <xf numFmtId="0" fontId="27" fillId="4" borderId="0" xfId="0" applyNumberFormat="1" applyFont="1" applyFill="1" applyBorder="1" applyAlignment="1">
      <alignment horizontal="center" vertical="top"/>
    </xf>
    <xf numFmtId="0" fontId="9" fillId="4" borderId="0" xfId="0" applyNumberFormat="1" applyFont="1" applyFill="1" applyBorder="1" applyAlignment="1">
      <alignment horizontal="center" vertical="center"/>
    </xf>
    <xf numFmtId="0" fontId="27" fillId="4" borderId="0" xfId="0" applyNumberFormat="1" applyFont="1" applyFill="1" applyBorder="1" applyAlignment="1">
      <alignment horizontal="center"/>
    </xf>
    <xf numFmtId="0" fontId="16" fillId="4" borderId="0" xfId="0" applyNumberFormat="1" applyFont="1" applyFill="1" applyBorder="1" applyAlignment="1">
      <alignment horizontal="center" vertical="center"/>
    </xf>
    <xf numFmtId="0" fontId="24" fillId="4" borderId="0" xfId="0" applyNumberFormat="1" applyFont="1" applyFill="1" applyBorder="1" applyAlignment="1" applyProtection="1">
      <alignment horizontal="center" vertical="center"/>
      <protection locked="0"/>
    </xf>
    <xf numFmtId="0" fontId="11" fillId="7" borderId="46" xfId="0" applyNumberFormat="1" applyFont="1" applyFill="1" applyBorder="1" applyAlignment="1">
      <alignment horizontal="center" vertical="center"/>
    </xf>
    <xf numFmtId="49" fontId="20" fillId="0" borderId="79" xfId="7" applyNumberFormat="1" applyFont="1" applyBorder="1" applyAlignment="1">
      <alignment horizontal="left"/>
    </xf>
    <xf numFmtId="0" fontId="20" fillId="0" borderId="79" xfId="7" applyFont="1" applyBorder="1" applyAlignment="1">
      <alignment horizontal="left"/>
    </xf>
    <xf numFmtId="0" fontId="20" fillId="0" borderId="79" xfId="7" applyFont="1" applyBorder="1" applyAlignment="1">
      <alignment horizontal="left" vertical="center" wrapText="1"/>
    </xf>
    <xf numFmtId="49" fontId="20" fillId="0" borderId="87" xfId="7" applyNumberFormat="1" applyFont="1" applyBorder="1" applyAlignment="1">
      <alignment horizontal="left"/>
    </xf>
    <xf numFmtId="0" fontId="20" fillId="0" borderId="87" xfId="7" applyFont="1" applyBorder="1" applyAlignment="1">
      <alignment horizontal="left"/>
    </xf>
    <xf numFmtId="0" fontId="20" fillId="0" borderId="87" xfId="7" applyFont="1" applyBorder="1" applyAlignment="1">
      <alignment horizontal="left" vertical="center" wrapText="1"/>
    </xf>
    <xf numFmtId="49" fontId="20" fillId="0" borderId="86" xfId="7" applyNumberFormat="1" applyFont="1" applyBorder="1" applyAlignment="1">
      <alignment horizontal="left"/>
    </xf>
    <xf numFmtId="0" fontId="20" fillId="0" borderId="86" xfId="7" applyFont="1" applyBorder="1" applyAlignment="1">
      <alignment horizontal="left"/>
    </xf>
    <xf numFmtId="0" fontId="20" fillId="0" borderId="86" xfId="7" applyFont="1" applyBorder="1" applyAlignment="1">
      <alignment horizontal="left" vertical="center" wrapText="1"/>
    </xf>
    <xf numFmtId="0" fontId="7" fillId="0" borderId="79" xfId="0" applyFont="1" applyFill="1" applyBorder="1" applyAlignment="1">
      <alignment horizontal="left" vertical="center" wrapText="1"/>
    </xf>
    <xf numFmtId="0" fontId="18" fillId="0" borderId="75" xfId="8" applyFont="1" applyBorder="1" applyAlignment="1">
      <alignment horizontal="center" vertical="center"/>
    </xf>
    <xf numFmtId="0" fontId="18" fillId="11" borderId="76" xfId="8" applyFont="1" applyFill="1" applyBorder="1"/>
    <xf numFmtId="0" fontId="18" fillId="11" borderId="77" xfId="8" applyFont="1" applyFill="1" applyBorder="1"/>
    <xf numFmtId="0" fontId="18" fillId="0" borderId="0" xfId="8" applyFont="1"/>
    <xf numFmtId="0" fontId="18" fillId="0" borderId="78" xfId="8" applyFont="1" applyBorder="1" applyAlignment="1">
      <alignment vertical="center"/>
    </xf>
    <xf numFmtId="0" fontId="20" fillId="0" borderId="79" xfId="8" applyFont="1" applyBorder="1"/>
    <xf numFmtId="0" fontId="20" fillId="0" borderId="80" xfId="8" applyFont="1" applyBorder="1"/>
    <xf numFmtId="0" fontId="20" fillId="0" borderId="0" xfId="8" applyFont="1"/>
    <xf numFmtId="0" fontId="20" fillId="0" borderId="79" xfId="8" applyFont="1" applyBorder="1" applyAlignment="1">
      <alignment wrapText="1"/>
    </xf>
    <xf numFmtId="0" fontId="20" fillId="0" borderId="79" xfId="8" applyFont="1" applyBorder="1" applyAlignment="1">
      <alignment vertical="center" wrapText="1"/>
    </xf>
    <xf numFmtId="0" fontId="20" fillId="0" borderId="79" xfId="8" applyFont="1" applyBorder="1" applyAlignment="1"/>
    <xf numFmtId="0" fontId="20" fillId="0" borderId="85" xfId="8" applyFont="1" applyBorder="1"/>
    <xf numFmtId="0" fontId="20" fillId="0" borderId="86" xfId="8" applyFont="1" applyBorder="1"/>
    <xf numFmtId="0" fontId="20" fillId="0" borderId="0" xfId="8" applyFont="1" applyAlignment="1">
      <alignment vertical="center"/>
    </xf>
    <xf numFmtId="0" fontId="7" fillId="0" borderId="79" xfId="0" applyNumberFormat="1" applyFont="1" applyFill="1" applyBorder="1" applyAlignment="1">
      <alignment horizontal="left"/>
    </xf>
    <xf numFmtId="0" fontId="7" fillId="0" borderId="82" xfId="0" applyNumberFormat="1" applyFont="1" applyFill="1" applyBorder="1" applyAlignment="1">
      <alignment horizontal="left"/>
    </xf>
    <xf numFmtId="0" fontId="7" fillId="0" borderId="82" xfId="0" applyFont="1" applyFill="1" applyBorder="1" applyAlignment="1">
      <alignment horizontal="left" vertical="center" wrapText="1"/>
    </xf>
    <xf numFmtId="0" fontId="20" fillId="0" borderId="76" xfId="8" applyFont="1" applyBorder="1"/>
    <xf numFmtId="0" fontId="20" fillId="0" borderId="82" xfId="8" applyFont="1" applyBorder="1"/>
    <xf numFmtId="0" fontId="18" fillId="0" borderId="89" xfId="8" applyFont="1" applyBorder="1" applyAlignment="1">
      <alignment vertical="center"/>
    </xf>
    <xf numFmtId="0" fontId="20" fillId="0" borderId="86" xfId="8" applyFont="1" applyBorder="1" applyAlignment="1"/>
    <xf numFmtId="0" fontId="20" fillId="0" borderId="77" xfId="8" applyFont="1" applyBorder="1"/>
    <xf numFmtId="0" fontId="20" fillId="0" borderId="83" xfId="8" applyFont="1" applyBorder="1"/>
    <xf numFmtId="0" fontId="20" fillId="0" borderId="88" xfId="8" applyFont="1" applyBorder="1"/>
    <xf numFmtId="0" fontId="7" fillId="0" borderId="88" xfId="0" applyFont="1" applyBorder="1" applyAlignment="1">
      <alignment horizontal="left" vertical="center"/>
    </xf>
    <xf numFmtId="0" fontId="20" fillId="0" borderId="91" xfId="8" applyFont="1" applyBorder="1"/>
    <xf numFmtId="0" fontId="20" fillId="0" borderId="94" xfId="8" applyFont="1" applyBorder="1"/>
    <xf numFmtId="0" fontId="20" fillId="0" borderId="80" xfId="8" applyFont="1" applyFill="1" applyBorder="1" applyAlignment="1">
      <alignment horizontal="left"/>
    </xf>
    <xf numFmtId="0" fontId="20" fillId="0" borderId="83" xfId="8" applyFont="1" applyFill="1" applyBorder="1" applyAlignment="1">
      <alignment horizontal="left"/>
    </xf>
    <xf numFmtId="49" fontId="7" fillId="0" borderId="76" xfId="0" applyNumberFormat="1" applyFont="1" applyBorder="1" applyAlignment="1">
      <alignment horizontal="left" vertical="center"/>
    </xf>
    <xf numFmtId="0" fontId="7" fillId="0" borderId="76" xfId="0" applyFont="1" applyBorder="1" applyAlignment="1">
      <alignment horizontal="left" vertical="center"/>
    </xf>
    <xf numFmtId="0" fontId="7" fillId="0" borderId="76" xfId="0" applyFont="1" applyBorder="1" applyAlignment="1">
      <alignment horizontal="left" vertical="center" wrapText="1"/>
    </xf>
    <xf numFmtId="0" fontId="20" fillId="0" borderId="77" xfId="8" applyFont="1" applyBorder="1" applyAlignment="1">
      <alignment horizontal="left"/>
    </xf>
    <xf numFmtId="0" fontId="7" fillId="0" borderId="70" xfId="0" applyNumberFormat="1" applyFont="1" applyBorder="1" applyAlignment="1">
      <alignment horizontal="center" vertical="center"/>
    </xf>
    <xf numFmtId="0" fontId="7" fillId="0" borderId="71" xfId="0" applyNumberFormat="1" applyFont="1" applyBorder="1" applyAlignment="1">
      <alignment horizontal="center" vertical="center"/>
    </xf>
    <xf numFmtId="0" fontId="7" fillId="0" borderId="73" xfId="0" applyNumberFormat="1" applyFont="1" applyBorder="1" applyAlignment="1">
      <alignment horizontal="center" vertical="center"/>
    </xf>
    <xf numFmtId="0" fontId="11" fillId="7" borderId="95" xfId="0" applyNumberFormat="1" applyFont="1" applyFill="1" applyBorder="1" applyAlignment="1">
      <alignment horizontal="center" vertical="center"/>
    </xf>
    <xf numFmtId="0" fontId="11" fillId="7" borderId="96" xfId="0" applyNumberFormat="1" applyFont="1" applyFill="1" applyBorder="1" applyAlignment="1">
      <alignment horizontal="center" vertical="center"/>
    </xf>
    <xf numFmtId="0" fontId="7" fillId="0" borderId="69" xfId="0" applyNumberFormat="1" applyFont="1" applyBorder="1" applyAlignment="1">
      <alignment horizontal="center" vertical="center"/>
    </xf>
    <xf numFmtId="0" fontId="0" fillId="0" borderId="0" xfId="0" applyNumberFormat="1" applyAlignment="1">
      <alignment vertical="center"/>
    </xf>
    <xf numFmtId="0" fontId="7" fillId="0" borderId="0" xfId="0" applyNumberFormat="1" applyFont="1" applyAlignment="1">
      <alignment vertical="center"/>
    </xf>
    <xf numFmtId="0" fontId="20" fillId="0" borderId="70" xfId="7" applyNumberFormat="1" applyFont="1" applyBorder="1" applyAlignment="1">
      <alignment horizontal="center" vertical="center"/>
    </xf>
    <xf numFmtId="0" fontId="7" fillId="0" borderId="47" xfId="0" applyNumberFormat="1" applyFont="1" applyBorder="1" applyAlignment="1">
      <alignment horizontal="center" vertical="center"/>
    </xf>
    <xf numFmtId="0" fontId="3" fillId="0" borderId="0" xfId="7" applyNumberFormat="1" applyAlignment="1">
      <alignment vertical="center"/>
    </xf>
    <xf numFmtId="0" fontId="7" fillId="0" borderId="48" xfId="0" applyNumberFormat="1" applyFont="1" applyBorder="1" applyAlignment="1">
      <alignment horizontal="center" vertical="center"/>
    </xf>
    <xf numFmtId="0" fontId="20" fillId="0" borderId="71" xfId="7" applyNumberFormat="1" applyFont="1" applyBorder="1" applyAlignment="1">
      <alignment horizontal="center" vertical="center"/>
    </xf>
    <xf numFmtId="0" fontId="0" fillId="0" borderId="68" xfId="0" applyNumberFormat="1" applyBorder="1" applyAlignment="1">
      <alignment vertical="center"/>
    </xf>
    <xf numFmtId="0" fontId="7" fillId="0" borderId="68" xfId="0" applyFont="1" applyBorder="1"/>
    <xf numFmtId="0" fontId="11" fillId="11" borderId="95" xfId="0" applyNumberFormat="1" applyFont="1" applyFill="1" applyBorder="1" applyAlignment="1">
      <alignment vertical="center"/>
    </xf>
    <xf numFmtId="0" fontId="11" fillId="11" borderId="84" xfId="0" applyNumberFormat="1" applyFont="1" applyFill="1" applyBorder="1" applyAlignment="1">
      <alignment vertical="center"/>
    </xf>
    <xf numFmtId="0" fontId="11" fillId="11" borderId="96" xfId="0" applyNumberFormat="1" applyFont="1" applyFill="1" applyBorder="1" applyAlignment="1">
      <alignment vertical="center"/>
    </xf>
    <xf numFmtId="0" fontId="0" fillId="0" borderId="70" xfId="0" applyNumberFormat="1" applyBorder="1" applyAlignment="1">
      <alignment vertical="center"/>
    </xf>
    <xf numFmtId="0" fontId="0" fillId="0" borderId="69" xfId="0" applyNumberFormat="1" applyBorder="1" applyAlignment="1">
      <alignment vertical="center"/>
    </xf>
    <xf numFmtId="0" fontId="0" fillId="0" borderId="71" xfId="0" applyNumberFormat="1" applyBorder="1" applyAlignment="1">
      <alignment vertical="center"/>
    </xf>
    <xf numFmtId="0" fontId="0" fillId="0" borderId="72" xfId="0" applyNumberFormat="1" applyBorder="1" applyAlignment="1">
      <alignment vertical="center"/>
    </xf>
    <xf numFmtId="0" fontId="7" fillId="0" borderId="72" xfId="0" applyFont="1" applyBorder="1"/>
    <xf numFmtId="0" fontId="0" fillId="0" borderId="73" xfId="0" applyNumberFormat="1" applyBorder="1" applyAlignment="1">
      <alignment vertical="center"/>
    </xf>
    <xf numFmtId="0" fontId="7" fillId="0" borderId="69" xfId="0" applyNumberFormat="1" applyFont="1" applyBorder="1" applyAlignment="1">
      <alignment vertical="center"/>
    </xf>
    <xf numFmtId="0" fontId="7" fillId="5" borderId="0" xfId="0" applyFont="1" applyFill="1" applyBorder="1" applyAlignment="1">
      <alignment horizontal="left" vertical="top" wrapText="1"/>
    </xf>
    <xf numFmtId="0" fontId="18" fillId="5" borderId="0" xfId="2" applyFont="1" applyFill="1" applyBorder="1" applyAlignment="1">
      <alignment horizontal="center" vertical="center" wrapText="1"/>
    </xf>
    <xf numFmtId="0" fontId="11" fillId="5" borderId="4" xfId="0" applyFont="1" applyFill="1" applyBorder="1" applyAlignment="1">
      <alignment horizontal="left"/>
    </xf>
    <xf numFmtId="0" fontId="11" fillId="5" borderId="0" xfId="0" applyFont="1" applyFill="1" applyBorder="1" applyAlignment="1">
      <alignment horizontal="left"/>
    </xf>
    <xf numFmtId="0" fontId="6" fillId="4" borderId="0" xfId="2" applyFont="1" applyFill="1" applyBorder="1" applyAlignment="1">
      <alignment horizontal="center" vertical="center" wrapText="1"/>
    </xf>
    <xf numFmtId="0" fontId="18" fillId="0" borderId="90" xfId="8" applyFont="1" applyBorder="1" applyAlignment="1">
      <alignment vertical="center"/>
    </xf>
    <xf numFmtId="0" fontId="18" fillId="0" borderId="95" xfId="8" applyFont="1" applyFill="1" applyBorder="1" applyAlignment="1">
      <alignment horizontal="left" vertical="center"/>
    </xf>
    <xf numFmtId="0" fontId="13" fillId="5" borderId="10" xfId="0" applyFont="1" applyFill="1" applyBorder="1" applyAlignment="1"/>
    <xf numFmtId="0" fontId="13" fillId="5" borderId="10" xfId="0" applyFont="1" applyFill="1" applyBorder="1" applyAlignment="1">
      <alignment horizontal="left"/>
    </xf>
    <xf numFmtId="49" fontId="7" fillId="5" borderId="10" xfId="0" applyNumberFormat="1" applyFont="1" applyFill="1" applyBorder="1" applyAlignment="1">
      <alignment vertical="center"/>
    </xf>
    <xf numFmtId="0" fontId="0" fillId="5" borderId="10" xfId="0" applyFill="1" applyBorder="1" applyAlignment="1"/>
    <xf numFmtId="0" fontId="11" fillId="5" borderId="10" xfId="0" applyFont="1" applyFill="1" applyBorder="1" applyAlignment="1">
      <alignment horizontal="left"/>
    </xf>
    <xf numFmtId="0" fontId="13" fillId="4" borderId="0" xfId="0" applyFont="1" applyFill="1" applyBorder="1" applyAlignment="1"/>
    <xf numFmtId="0" fontId="13" fillId="4" borderId="0" xfId="0" applyFont="1" applyFill="1" applyBorder="1" applyAlignment="1">
      <alignment horizontal="left"/>
    </xf>
    <xf numFmtId="49" fontId="7" fillId="4" borderId="0" xfId="0" applyNumberFormat="1" applyFont="1" applyFill="1" applyBorder="1" applyAlignment="1">
      <alignment vertical="center"/>
    </xf>
    <xf numFmtId="0" fontId="0" fillId="4" borderId="0" xfId="0" applyFill="1" applyBorder="1" applyAlignment="1"/>
    <xf numFmtId="0" fontId="11" fillId="4" borderId="0" xfId="0" applyFont="1" applyFill="1" applyBorder="1" applyAlignment="1">
      <alignment horizontal="left"/>
    </xf>
    <xf numFmtId="0" fontId="7" fillId="4" borderId="28" xfId="0" applyFont="1" applyFill="1" applyBorder="1" applyAlignment="1">
      <alignment horizontal="center"/>
    </xf>
    <xf numFmtId="0" fontId="13" fillId="4" borderId="28" xfId="0" applyFont="1" applyFill="1" applyBorder="1" applyAlignment="1"/>
    <xf numFmtId="0" fontId="13" fillId="4" borderId="28" xfId="0" applyFont="1" applyFill="1" applyBorder="1" applyAlignment="1">
      <alignment horizontal="left"/>
    </xf>
    <xf numFmtId="49" fontId="7" fillId="4" borderId="28" xfId="0" applyNumberFormat="1" applyFont="1" applyFill="1" applyBorder="1" applyAlignment="1">
      <alignment vertical="center"/>
    </xf>
    <xf numFmtId="0" fontId="0" fillId="4" borderId="28" xfId="0" applyFill="1" applyBorder="1" applyAlignment="1"/>
    <xf numFmtId="0" fontId="7" fillId="4" borderId="28" xfId="0" applyFont="1" applyFill="1" applyBorder="1"/>
    <xf numFmtId="0" fontId="11" fillId="4" borderId="28" xfId="0" applyFont="1" applyFill="1" applyBorder="1" applyAlignment="1">
      <alignment horizontal="left"/>
    </xf>
    <xf numFmtId="0" fontId="7" fillId="0" borderId="0" xfId="0" applyFont="1" applyBorder="1" applyAlignment="1"/>
    <xf numFmtId="0" fontId="20" fillId="0" borderId="80" xfId="8" applyFont="1" applyBorder="1" applyAlignment="1">
      <alignment vertical="center" wrapText="1"/>
    </xf>
    <xf numFmtId="0" fontId="7" fillId="0" borderId="0" xfId="0" applyNumberFormat="1" applyFont="1" applyAlignment="1">
      <alignment horizontal="center" vertical="center"/>
    </xf>
    <xf numFmtId="0" fontId="20" fillId="4" borderId="79" xfId="7" applyFont="1" applyFill="1" applyBorder="1" applyAlignment="1">
      <alignment horizontal="left"/>
    </xf>
    <xf numFmtId="0" fontId="44" fillId="4" borderId="0" xfId="2" applyFont="1" applyFill="1" applyBorder="1" applyAlignment="1" applyProtection="1">
      <alignment horizontal="center" vertical="center" wrapText="1"/>
    </xf>
    <xf numFmtId="0" fontId="20" fillId="0" borderId="80" xfId="8" applyFont="1" applyBorder="1" applyAlignment="1">
      <alignment wrapText="1"/>
    </xf>
    <xf numFmtId="0" fontId="20" fillId="0" borderId="80" xfId="9" applyFont="1" applyBorder="1"/>
    <xf numFmtId="0" fontId="20" fillId="4" borderId="86" xfId="7" applyFont="1" applyFill="1" applyBorder="1" applyAlignment="1">
      <alignment horizontal="left"/>
    </xf>
    <xf numFmtId="49" fontId="20" fillId="4" borderId="79" xfId="7" applyNumberFormat="1" applyFont="1" applyFill="1" applyBorder="1" applyAlignment="1">
      <alignment horizontal="left"/>
    </xf>
    <xf numFmtId="0" fontId="13" fillId="4" borderId="29" xfId="0" applyFont="1" applyFill="1" applyBorder="1" applyAlignment="1"/>
    <xf numFmtId="0" fontId="13" fillId="4" borderId="29" xfId="0" applyFont="1" applyFill="1" applyBorder="1" applyAlignment="1">
      <alignment horizontal="left"/>
    </xf>
    <xf numFmtId="49" fontId="7" fillId="4" borderId="29" xfId="0" applyNumberFormat="1" applyFont="1" applyFill="1" applyBorder="1" applyAlignment="1">
      <alignment vertical="center"/>
    </xf>
    <xf numFmtId="0" fontId="0" fillId="4" borderId="29" xfId="0" applyFill="1" applyBorder="1" applyAlignment="1"/>
    <xf numFmtId="0" fontId="11" fillId="4" borderId="29" xfId="0" applyFont="1" applyFill="1" applyBorder="1" applyAlignment="1">
      <alignment horizontal="left"/>
    </xf>
    <xf numFmtId="0" fontId="51" fillId="0" borderId="79" xfId="7" applyFont="1" applyBorder="1" applyAlignment="1">
      <alignment horizontal="left"/>
    </xf>
    <xf numFmtId="0" fontId="51" fillId="0" borderId="79" xfId="8" applyFont="1" applyBorder="1"/>
    <xf numFmtId="0" fontId="20" fillId="0" borderId="79" xfId="7" applyFont="1" applyBorder="1" applyAlignment="1">
      <alignment horizontal="left" wrapText="1"/>
    </xf>
    <xf numFmtId="0" fontId="20" fillId="0" borderId="76" xfId="0" applyFont="1" applyBorder="1" applyAlignment="1">
      <alignment horizontal="left" vertical="center"/>
    </xf>
    <xf numFmtId="0" fontId="51" fillId="0" borderId="79" xfId="0" applyFont="1" applyFill="1" applyBorder="1" applyAlignment="1">
      <alignment horizontal="left"/>
    </xf>
    <xf numFmtId="0" fontId="51" fillId="0" borderId="82" xfId="0" applyFont="1" applyFill="1" applyBorder="1" applyAlignment="1">
      <alignment horizontal="left"/>
    </xf>
    <xf numFmtId="0" fontId="7" fillId="5" borderId="4" xfId="0" applyFont="1" applyFill="1" applyBorder="1" applyAlignment="1"/>
    <xf numFmtId="0" fontId="7" fillId="5" borderId="0" xfId="0" applyFont="1" applyFill="1" applyBorder="1" applyAlignment="1"/>
    <xf numFmtId="0" fontId="0" fillId="5" borderId="0" xfId="0" applyFill="1" applyBorder="1" applyAlignment="1">
      <alignment vertical="center"/>
    </xf>
    <xf numFmtId="0" fontId="52" fillId="5" borderId="0" xfId="0" applyFont="1" applyFill="1" applyBorder="1" applyAlignment="1">
      <alignment vertical="center"/>
    </xf>
    <xf numFmtId="0" fontId="18" fillId="11" borderId="0" xfId="8" applyFont="1" applyFill="1" applyBorder="1"/>
    <xf numFmtId="0" fontId="20" fillId="0" borderId="80" xfId="8" applyFont="1" applyFill="1" applyBorder="1"/>
    <xf numFmtId="0" fontId="20" fillId="0" borderId="80" xfId="8" applyFont="1" applyBorder="1" applyAlignment="1">
      <alignment vertical="top" wrapText="1"/>
    </xf>
    <xf numFmtId="0" fontId="54" fillId="0" borderId="80" xfId="8" applyFont="1" applyFill="1" applyBorder="1" applyAlignment="1">
      <alignment vertical="top" wrapText="1"/>
    </xf>
    <xf numFmtId="0" fontId="20" fillId="11" borderId="80" xfId="8" applyFont="1" applyFill="1" applyBorder="1"/>
    <xf numFmtId="0" fontId="20" fillId="0" borderId="103" xfId="8" applyFont="1" applyBorder="1"/>
    <xf numFmtId="0" fontId="20" fillId="11" borderId="104" xfId="8" applyFont="1" applyFill="1" applyBorder="1"/>
    <xf numFmtId="0" fontId="20" fillId="0" borderId="102" xfId="8" applyFont="1" applyBorder="1"/>
    <xf numFmtId="0" fontId="20" fillId="11" borderId="102" xfId="8" applyFont="1" applyFill="1" applyBorder="1"/>
    <xf numFmtId="0" fontId="20" fillId="0" borderId="105" xfId="8" applyFont="1" applyBorder="1"/>
    <xf numFmtId="0" fontId="20" fillId="0" borderId="106" xfId="8" applyFont="1" applyBorder="1"/>
    <xf numFmtId="49" fontId="7" fillId="11" borderId="76" xfId="0" applyNumberFormat="1" applyFont="1" applyFill="1" applyBorder="1" applyAlignment="1">
      <alignment horizontal="left" vertical="center"/>
    </xf>
    <xf numFmtId="49" fontId="7" fillId="11" borderId="79" xfId="0" applyNumberFormat="1" applyFont="1" applyFill="1" applyBorder="1" applyAlignment="1">
      <alignment horizontal="left" vertical="center"/>
    </xf>
    <xf numFmtId="49" fontId="7" fillId="11" borderId="79" xfId="0" applyNumberFormat="1" applyFont="1" applyFill="1" applyBorder="1" applyAlignment="1">
      <alignment horizontal="left"/>
    </xf>
    <xf numFmtId="49" fontId="7" fillId="0" borderId="86" xfId="0" applyNumberFormat="1" applyFont="1" applyBorder="1" applyAlignment="1">
      <alignment horizontal="left" vertical="center"/>
    </xf>
    <xf numFmtId="0" fontId="7" fillId="0" borderId="86" xfId="0" applyFont="1" applyBorder="1" applyAlignment="1">
      <alignment horizontal="left" vertical="center"/>
    </xf>
    <xf numFmtId="0" fontId="7" fillId="0" borderId="86" xfId="0" applyFont="1" applyBorder="1" applyAlignment="1">
      <alignment horizontal="left" vertical="center" wrapText="1"/>
    </xf>
    <xf numFmtId="0" fontId="20" fillId="0" borderId="86" xfId="0" applyFont="1" applyBorder="1" applyAlignment="1">
      <alignment horizontal="left" vertical="center"/>
    </xf>
    <xf numFmtId="0" fontId="20" fillId="0" borderId="85" xfId="8" applyFont="1" applyBorder="1" applyAlignment="1">
      <alignment horizontal="left"/>
    </xf>
    <xf numFmtId="0" fontId="20" fillId="11" borderId="79" xfId="8" applyFont="1" applyFill="1" applyBorder="1"/>
    <xf numFmtId="0" fontId="20" fillId="11" borderId="103" xfId="8" applyFont="1" applyFill="1" applyBorder="1"/>
    <xf numFmtId="0" fontId="7" fillId="0" borderId="80" xfId="8" applyFont="1" applyBorder="1" applyAlignment="1">
      <alignment wrapText="1"/>
    </xf>
    <xf numFmtId="0" fontId="20" fillId="4" borderId="102" xfId="8" applyFont="1" applyFill="1" applyBorder="1"/>
    <xf numFmtId="0" fontId="20" fillId="0" borderId="50" xfId="7" applyNumberFormat="1" applyFont="1" applyBorder="1" applyAlignment="1">
      <alignment horizontal="center" vertical="center"/>
    </xf>
    <xf numFmtId="0" fontId="20" fillId="0" borderId="52" xfId="7" applyNumberFormat="1" applyFont="1" applyBorder="1" applyAlignment="1">
      <alignment horizontal="center" vertical="center"/>
    </xf>
    <xf numFmtId="0" fontId="0" fillId="0" borderId="48" xfId="0" applyNumberFormat="1" applyBorder="1" applyAlignment="1">
      <alignment horizontal="center" vertical="center"/>
    </xf>
    <xf numFmtId="0" fontId="20" fillId="11" borderId="76" xfId="0" applyFont="1" applyFill="1" applyBorder="1" applyAlignment="1">
      <alignment horizontal="left" vertical="center"/>
    </xf>
    <xf numFmtId="0" fontId="20" fillId="11" borderId="77" xfId="8" applyFont="1" applyFill="1" applyBorder="1"/>
    <xf numFmtId="0" fontId="7" fillId="11" borderId="79" xfId="0" applyFont="1" applyFill="1" applyBorder="1" applyAlignment="1">
      <alignment horizontal="left" vertical="center"/>
    </xf>
    <xf numFmtId="0" fontId="20" fillId="11" borderId="79" xfId="0" applyFont="1" applyFill="1" applyBorder="1" applyAlignment="1">
      <alignment horizontal="left" vertical="center" wrapText="1"/>
    </xf>
    <xf numFmtId="0" fontId="20" fillId="4" borderId="79" xfId="8" applyFont="1" applyFill="1" applyBorder="1" applyAlignment="1"/>
    <xf numFmtId="0" fontId="20" fillId="4" borderId="79" xfId="8" applyFont="1" applyFill="1" applyBorder="1"/>
    <xf numFmtId="0" fontId="7" fillId="5" borderId="0" xfId="0" applyFont="1" applyFill="1" applyBorder="1" applyAlignment="1">
      <alignment horizontal="left" vertical="top" wrapText="1"/>
    </xf>
    <xf numFmtId="0" fontId="18" fillId="5" borderId="0" xfId="2" applyFont="1" applyFill="1" applyBorder="1" applyAlignment="1">
      <alignment horizontal="center" vertical="center" wrapText="1"/>
    </xf>
    <xf numFmtId="0" fontId="7" fillId="4" borderId="0" xfId="0" applyFont="1" applyFill="1" applyAlignment="1">
      <alignment vertical="center"/>
    </xf>
    <xf numFmtId="0" fontId="32" fillId="4" borderId="0" xfId="0" applyFont="1" applyFill="1" applyBorder="1" applyAlignment="1" applyProtection="1">
      <alignment vertical="center"/>
      <protection locked="0"/>
    </xf>
    <xf numFmtId="0" fontId="7" fillId="4" borderId="0" xfId="0" applyFont="1" applyFill="1" applyBorder="1" applyAlignment="1">
      <alignment horizontal="center" vertical="center"/>
    </xf>
    <xf numFmtId="0" fontId="0" fillId="4" borderId="0" xfId="0" applyFill="1"/>
    <xf numFmtId="0" fontId="7" fillId="4" borderId="0" xfId="0" applyFont="1" applyFill="1" applyBorder="1" applyAlignment="1">
      <alignment vertical="center"/>
    </xf>
    <xf numFmtId="0" fontId="7" fillId="4" borderId="0" xfId="0" applyNumberFormat="1" applyFont="1" applyFill="1" applyBorder="1" applyAlignment="1">
      <alignment horizontal="center" vertical="center"/>
    </xf>
    <xf numFmtId="0" fontId="7" fillId="4" borderId="0" xfId="0" applyFont="1" applyFill="1" applyBorder="1" applyAlignment="1"/>
    <xf numFmtId="0" fontId="7" fillId="4" borderId="0" xfId="0" applyFont="1" applyFill="1" applyAlignment="1"/>
    <xf numFmtId="49" fontId="7" fillId="4" borderId="76" xfId="0" applyNumberFormat="1" applyFont="1" applyFill="1" applyBorder="1" applyAlignment="1">
      <alignment horizontal="left" vertical="center"/>
    </xf>
    <xf numFmtId="49" fontId="7" fillId="4" borderId="79" xfId="0" applyNumberFormat="1" applyFont="1" applyFill="1" applyBorder="1" applyAlignment="1">
      <alignment horizontal="left" vertical="center"/>
    </xf>
    <xf numFmtId="49" fontId="7" fillId="4" borderId="79" xfId="0" applyNumberFormat="1" applyFont="1" applyFill="1" applyBorder="1" applyAlignment="1">
      <alignment horizontal="left"/>
    </xf>
    <xf numFmtId="49" fontId="58" fillId="0" borderId="108" xfId="0" applyNumberFormat="1" applyFont="1" applyFill="1" applyBorder="1" applyAlignment="1">
      <alignment horizontal="left"/>
    </xf>
    <xf numFmtId="0" fontId="58" fillId="4" borderId="108" xfId="0" applyFont="1" applyFill="1" applyBorder="1" applyAlignment="1">
      <alignment horizontal="left"/>
    </xf>
    <xf numFmtId="0" fontId="59" fillId="0" borderId="108" xfId="0" applyFont="1" applyFill="1" applyBorder="1" applyAlignment="1">
      <alignment horizontal="left" vertical="center" wrapText="1"/>
    </xf>
    <xf numFmtId="0" fontId="59" fillId="0" borderId="109" xfId="8" applyFont="1" applyBorder="1"/>
    <xf numFmtId="0" fontId="59" fillId="0" borderId="109" xfId="8" applyFont="1" applyFill="1" applyBorder="1"/>
    <xf numFmtId="49" fontId="58" fillId="0" borderId="108" xfId="0" applyNumberFormat="1" applyFont="1" applyFill="1" applyBorder="1" applyAlignment="1">
      <alignment horizontal="left" wrapText="1"/>
    </xf>
    <xf numFmtId="0" fontId="58" fillId="4" borderId="108" xfId="0" applyFont="1" applyFill="1" applyBorder="1" applyAlignment="1">
      <alignment horizontal="left" wrapText="1"/>
    </xf>
    <xf numFmtId="49" fontId="58" fillId="0" borderId="110" xfId="0" applyNumberFormat="1" applyFont="1" applyFill="1" applyBorder="1" applyAlignment="1">
      <alignment horizontal="left"/>
    </xf>
    <xf numFmtId="0" fontId="58" fillId="4" borderId="110" xfId="0" applyFont="1" applyFill="1" applyBorder="1" applyAlignment="1">
      <alignment horizontal="left"/>
    </xf>
    <xf numFmtId="0" fontId="59" fillId="0" borderId="110" xfId="0" applyFont="1" applyFill="1" applyBorder="1" applyAlignment="1">
      <alignment horizontal="left" vertical="center" wrapText="1"/>
    </xf>
    <xf numFmtId="0" fontId="59" fillId="0" borderId="107" xfId="8" applyFont="1" applyBorder="1"/>
    <xf numFmtId="0" fontId="20" fillId="11" borderId="105" xfId="8" applyFont="1" applyFill="1" applyBorder="1" applyAlignment="1">
      <alignment wrapText="1"/>
    </xf>
    <xf numFmtId="0" fontId="18" fillId="11" borderId="78" xfId="8" applyFont="1" applyFill="1" applyBorder="1" applyAlignment="1">
      <alignment vertical="center"/>
    </xf>
    <xf numFmtId="0" fontId="7" fillId="4" borderId="76" xfId="0" applyFont="1" applyFill="1" applyBorder="1" applyAlignment="1">
      <alignment horizontal="left" vertical="center"/>
    </xf>
    <xf numFmtId="0" fontId="7" fillId="4" borderId="79" xfId="0" applyFont="1" applyFill="1" applyBorder="1" applyAlignment="1">
      <alignment horizontal="left"/>
    </xf>
    <xf numFmtId="0" fontId="7" fillId="4" borderId="79" xfId="0" applyFont="1" applyFill="1" applyBorder="1" applyAlignment="1">
      <alignment horizontal="left" vertical="center"/>
    </xf>
    <xf numFmtId="0" fontId="39" fillId="4" borderId="0" xfId="2" applyFont="1" applyFill="1" applyBorder="1" applyAlignment="1">
      <alignment vertical="center"/>
    </xf>
    <xf numFmtId="0" fontId="18" fillId="0" borderId="78" xfId="8" applyFont="1" applyFill="1" applyBorder="1" applyAlignment="1">
      <alignment vertical="center"/>
    </xf>
    <xf numFmtId="0" fontId="18" fillId="0" borderId="81" xfId="8" applyFont="1" applyFill="1" applyBorder="1" applyAlignment="1">
      <alignment vertical="center"/>
    </xf>
    <xf numFmtId="49" fontId="7" fillId="4" borderId="82" xfId="0" applyNumberFormat="1" applyFont="1" applyFill="1" applyBorder="1" applyAlignment="1">
      <alignment horizontal="left" vertical="center"/>
    </xf>
    <xf numFmtId="0" fontId="7" fillId="4" borderId="82" xfId="0" applyFont="1" applyFill="1" applyBorder="1" applyAlignment="1">
      <alignment horizontal="left" vertical="center"/>
    </xf>
    <xf numFmtId="0" fontId="7" fillId="4" borderId="82" xfId="0" applyFont="1" applyFill="1" applyBorder="1" applyAlignment="1">
      <alignment horizontal="left" vertical="center" wrapText="1"/>
    </xf>
    <xf numFmtId="0" fontId="20" fillId="4" borderId="82" xfId="0" applyFont="1" applyFill="1" applyBorder="1" applyAlignment="1">
      <alignment horizontal="left" vertical="center"/>
    </xf>
    <xf numFmtId="0" fontId="20" fillId="4" borderId="83" xfId="8" applyFont="1" applyFill="1" applyBorder="1" applyAlignment="1">
      <alignment horizontal="left"/>
    </xf>
    <xf numFmtId="0" fontId="20" fillId="4" borderId="84" xfId="8" applyFont="1" applyFill="1" applyBorder="1" applyAlignment="1">
      <alignment horizontal="left"/>
    </xf>
    <xf numFmtId="0" fontId="7" fillId="4" borderId="84" xfId="0" applyFont="1" applyFill="1" applyBorder="1" applyAlignment="1">
      <alignment horizontal="left" vertical="center"/>
    </xf>
    <xf numFmtId="0" fontId="51" fillId="4" borderId="84" xfId="0" applyFont="1" applyFill="1" applyBorder="1" applyAlignment="1">
      <alignment horizontal="left" vertical="center"/>
    </xf>
    <xf numFmtId="0" fontId="20" fillId="4" borderId="96" xfId="8" applyFont="1" applyFill="1" applyBorder="1" applyAlignment="1">
      <alignment horizontal="left"/>
    </xf>
    <xf numFmtId="0" fontId="7" fillId="4" borderId="87" xfId="0" applyNumberFormat="1" applyFont="1" applyFill="1" applyBorder="1" applyAlignment="1">
      <alignment horizontal="left"/>
    </xf>
    <xf numFmtId="0" fontId="7" fillId="4" borderId="87" xfId="0" applyFont="1" applyFill="1" applyBorder="1" applyAlignment="1">
      <alignment horizontal="left" vertical="center" wrapText="1"/>
    </xf>
    <xf numFmtId="0" fontId="51" fillId="4" borderId="87" xfId="0" applyFont="1" applyFill="1" applyBorder="1" applyAlignment="1">
      <alignment horizontal="left"/>
    </xf>
    <xf numFmtId="0" fontId="20" fillId="4" borderId="94" xfId="8" applyFont="1" applyFill="1" applyBorder="1" applyAlignment="1">
      <alignment horizontal="left"/>
    </xf>
    <xf numFmtId="0" fontId="7" fillId="4" borderId="79" xfId="0" applyNumberFormat="1" applyFont="1" applyFill="1" applyBorder="1" applyAlignment="1">
      <alignment horizontal="left"/>
    </xf>
    <xf numFmtId="0" fontId="7" fillId="4" borderId="79" xfId="0" applyFont="1" applyFill="1" applyBorder="1" applyAlignment="1">
      <alignment horizontal="left" vertical="center" wrapText="1"/>
    </xf>
    <xf numFmtId="0" fontId="51" fillId="4" borderId="79" xfId="0" applyFont="1" applyFill="1" applyBorder="1" applyAlignment="1">
      <alignment horizontal="left"/>
    </xf>
    <xf numFmtId="0" fontId="20" fillId="4" borderId="80" xfId="8" applyFont="1" applyFill="1" applyBorder="1" applyAlignment="1">
      <alignment horizontal="left"/>
    </xf>
    <xf numFmtId="0" fontId="11" fillId="3" borderId="4" xfId="0" applyNumberFormat="1" applyFont="1" applyFill="1" applyBorder="1" applyAlignment="1">
      <alignment vertical="top"/>
    </xf>
    <xf numFmtId="0" fontId="27" fillId="3" borderId="0" xfId="0" applyNumberFormat="1" applyFont="1" applyFill="1" applyBorder="1" applyAlignment="1">
      <alignment vertical="top"/>
    </xf>
    <xf numFmtId="0" fontId="27" fillId="3" borderId="10" xfId="0" applyNumberFormat="1" applyFont="1" applyFill="1" applyBorder="1" applyAlignment="1">
      <alignment vertical="top"/>
    </xf>
    <xf numFmtId="0" fontId="11" fillId="3" borderId="4" xfId="0" applyNumberFormat="1" applyFont="1" applyFill="1" applyBorder="1" applyAlignment="1"/>
    <xf numFmtId="0" fontId="27" fillId="3" borderId="0" xfId="0" applyNumberFormat="1" applyFont="1" applyFill="1" applyBorder="1" applyAlignment="1"/>
    <xf numFmtId="0" fontId="27" fillId="3" borderId="10" xfId="0" applyNumberFormat="1" applyFont="1" applyFill="1" applyBorder="1" applyAlignment="1"/>
    <xf numFmtId="0" fontId="9" fillId="3" borderId="4" xfId="0" applyNumberFormat="1" applyFont="1" applyFill="1" applyBorder="1" applyAlignment="1">
      <alignment vertical="center"/>
    </xf>
    <xf numFmtId="0" fontId="9" fillId="3" borderId="0" xfId="0" applyNumberFormat="1" applyFont="1" applyFill="1" applyBorder="1" applyAlignment="1">
      <alignment vertical="center"/>
    </xf>
    <xf numFmtId="0" fontId="9" fillId="3" borderId="10" xfId="0" applyNumberFormat="1" applyFont="1" applyFill="1" applyBorder="1" applyAlignment="1">
      <alignment vertical="center"/>
    </xf>
    <xf numFmtId="0" fontId="0" fillId="0" borderId="119" xfId="0" applyBorder="1"/>
    <xf numFmtId="0" fontId="16" fillId="4" borderId="0" xfId="2" applyFont="1" applyFill="1" applyBorder="1" applyAlignment="1">
      <alignment vertical="center"/>
    </xf>
    <xf numFmtId="0" fontId="7" fillId="0" borderId="0" xfId="0" applyFont="1" applyBorder="1" applyProtection="1"/>
    <xf numFmtId="0" fontId="25" fillId="4" borderId="0" xfId="2" applyNumberFormat="1" applyFont="1" applyFill="1" applyBorder="1" applyAlignment="1" applyProtection="1">
      <alignment vertical="center"/>
    </xf>
    <xf numFmtId="0" fontId="14" fillId="4" borderId="0" xfId="2" applyNumberFormat="1" applyFont="1" applyFill="1" applyBorder="1" applyAlignment="1" applyProtection="1">
      <alignment vertical="center"/>
    </xf>
    <xf numFmtId="0" fontId="27" fillId="4" borderId="0" xfId="0" applyNumberFormat="1" applyFont="1" applyFill="1" applyBorder="1" applyAlignment="1" applyProtection="1">
      <alignment vertical="top"/>
    </xf>
    <xf numFmtId="0" fontId="24" fillId="4" borderId="0" xfId="0" applyNumberFormat="1" applyFont="1" applyFill="1" applyBorder="1" applyAlignment="1" applyProtection="1">
      <alignment vertical="center"/>
    </xf>
    <xf numFmtId="0" fontId="27" fillId="4" borderId="0" xfId="0" applyNumberFormat="1" applyFont="1" applyFill="1" applyBorder="1" applyAlignment="1" applyProtection="1"/>
    <xf numFmtId="0" fontId="9" fillId="4" borderId="0" xfId="0" applyNumberFormat="1" applyFont="1" applyFill="1" applyBorder="1" applyAlignment="1" applyProtection="1">
      <alignment vertical="center"/>
    </xf>
    <xf numFmtId="0" fontId="16" fillId="4" borderId="0" xfId="0" applyNumberFormat="1" applyFont="1" applyFill="1" applyBorder="1" applyAlignment="1" applyProtection="1">
      <alignment vertical="center"/>
    </xf>
    <xf numFmtId="49" fontId="24" fillId="4" borderId="0" xfId="0" applyNumberFormat="1" applyFont="1" applyFill="1" applyBorder="1" applyAlignment="1" applyProtection="1">
      <alignment vertical="center"/>
    </xf>
    <xf numFmtId="0" fontId="14" fillId="3" borderId="4" xfId="2" applyNumberFormat="1" applyFont="1" applyFill="1" applyBorder="1" applyAlignment="1" applyProtection="1">
      <alignment vertical="center"/>
    </xf>
    <xf numFmtId="0" fontId="14" fillId="3" borderId="0" xfId="2" applyNumberFormat="1" applyFont="1" applyFill="1" applyBorder="1" applyAlignment="1" applyProtection="1">
      <alignment vertical="center"/>
    </xf>
    <xf numFmtId="0" fontId="14" fillId="3" borderId="10" xfId="2" applyNumberFormat="1" applyFont="1" applyFill="1" applyBorder="1" applyAlignment="1" applyProtection="1">
      <alignment vertical="center"/>
    </xf>
    <xf numFmtId="0" fontId="24" fillId="4" borderId="29" xfId="0" applyNumberFormat="1" applyFont="1" applyFill="1" applyBorder="1" applyAlignment="1" applyProtection="1">
      <alignment vertical="center"/>
    </xf>
    <xf numFmtId="0" fontId="36" fillId="4" borderId="29" xfId="2" applyNumberFormat="1" applyFont="1" applyFill="1" applyBorder="1" applyAlignment="1" applyProtection="1">
      <alignment vertical="center"/>
    </xf>
    <xf numFmtId="0" fontId="14" fillId="4" borderId="29" xfId="2" applyNumberFormat="1" applyFont="1" applyFill="1" applyBorder="1" applyAlignment="1" applyProtection="1">
      <alignment vertical="center"/>
    </xf>
    <xf numFmtId="0" fontId="27" fillId="4" borderId="29" xfId="0" applyNumberFormat="1" applyFont="1" applyFill="1" applyBorder="1" applyAlignment="1" applyProtection="1">
      <alignment vertical="top"/>
    </xf>
    <xf numFmtId="0" fontId="9" fillId="4" borderId="29" xfId="0" applyNumberFormat="1" applyFont="1" applyFill="1" applyBorder="1" applyAlignment="1" applyProtection="1">
      <alignment vertical="center"/>
    </xf>
    <xf numFmtId="0" fontId="27" fillId="4" borderId="29" xfId="0" applyNumberFormat="1" applyFont="1" applyFill="1" applyBorder="1" applyAlignment="1" applyProtection="1"/>
    <xf numFmtId="0" fontId="16" fillId="4" borderId="29" xfId="0" applyNumberFormat="1" applyFont="1" applyFill="1" applyBorder="1" applyAlignment="1" applyProtection="1">
      <alignment vertical="center"/>
    </xf>
    <xf numFmtId="0" fontId="68" fillId="12" borderId="65" xfId="2" applyFont="1" applyFill="1" applyBorder="1" applyAlignment="1" applyProtection="1">
      <alignment horizontal="center" vertical="center" wrapText="1"/>
    </xf>
    <xf numFmtId="0" fontId="68" fillId="12" borderId="66" xfId="2" applyFont="1" applyFill="1" applyBorder="1" applyAlignment="1" applyProtection="1">
      <alignment horizontal="center" vertical="center" wrapText="1"/>
    </xf>
    <xf numFmtId="0" fontId="68" fillId="12" borderId="67" xfId="2" applyFont="1" applyFill="1" applyBorder="1" applyAlignment="1" applyProtection="1">
      <alignment horizontal="center" vertical="center" wrapText="1"/>
    </xf>
    <xf numFmtId="49" fontId="62" fillId="3" borderId="117" xfId="0" applyNumberFormat="1" applyFont="1" applyFill="1" applyBorder="1" applyAlignment="1" applyProtection="1">
      <alignment horizontal="center" vertical="top"/>
      <protection locked="0"/>
    </xf>
    <xf numFmtId="0" fontId="62" fillId="3" borderId="117" xfId="0" applyNumberFormat="1" applyFont="1" applyFill="1" applyBorder="1" applyAlignment="1" applyProtection="1">
      <alignment horizontal="center" vertical="top"/>
      <protection locked="0"/>
    </xf>
    <xf numFmtId="0" fontId="63" fillId="3" borderId="118" xfId="0" applyFont="1" applyFill="1" applyBorder="1" applyAlignment="1" applyProtection="1">
      <alignment horizontal="center" vertical="top"/>
      <protection locked="0"/>
    </xf>
    <xf numFmtId="0" fontId="8" fillId="5" borderId="4" xfId="0" applyFont="1" applyFill="1" applyBorder="1" applyAlignment="1">
      <alignment horizontal="center" vertical="center"/>
    </xf>
    <xf numFmtId="0" fontId="8" fillId="5" borderId="0" xfId="0" applyFont="1" applyFill="1" applyBorder="1" applyAlignment="1">
      <alignment horizontal="center" vertical="center"/>
    </xf>
    <xf numFmtId="0" fontId="8" fillId="5" borderId="10" xfId="0" applyFont="1" applyFill="1" applyBorder="1" applyAlignment="1">
      <alignment horizontal="center" vertical="center"/>
    </xf>
    <xf numFmtId="0" fontId="22" fillId="2" borderId="1" xfId="2" applyNumberFormat="1" applyFont="1" applyFill="1" applyBorder="1" applyAlignment="1">
      <alignment horizontal="center" vertical="center"/>
    </xf>
    <xf numFmtId="0" fontId="22" fillId="2" borderId="2" xfId="2" applyNumberFormat="1" applyFont="1" applyFill="1" applyBorder="1" applyAlignment="1">
      <alignment horizontal="center" vertical="center"/>
    </xf>
    <xf numFmtId="0" fontId="22" fillId="2" borderId="3" xfId="2" applyNumberFormat="1" applyFont="1" applyFill="1" applyBorder="1" applyAlignment="1">
      <alignment horizontal="center" vertical="center"/>
    </xf>
    <xf numFmtId="0" fontId="14" fillId="3" borderId="4" xfId="2" applyNumberFormat="1" applyFont="1" applyFill="1" applyBorder="1" applyAlignment="1" applyProtection="1">
      <alignment horizontal="center" vertical="center"/>
    </xf>
    <xf numFmtId="0" fontId="14" fillId="3" borderId="0" xfId="2" applyNumberFormat="1" applyFont="1" applyFill="1" applyBorder="1" applyAlignment="1" applyProtection="1">
      <alignment horizontal="center" vertical="center"/>
    </xf>
    <xf numFmtId="0" fontId="14" fillId="3" borderId="10" xfId="2" applyNumberFormat="1" applyFont="1" applyFill="1" applyBorder="1" applyAlignment="1" applyProtection="1">
      <alignment horizontal="center" vertical="center"/>
    </xf>
    <xf numFmtId="0" fontId="11" fillId="3" borderId="4" xfId="0" applyNumberFormat="1" applyFont="1" applyFill="1" applyBorder="1" applyAlignment="1">
      <alignment horizontal="left" vertical="top"/>
    </xf>
    <xf numFmtId="0" fontId="11" fillId="3" borderId="0" xfId="0" applyNumberFormat="1" applyFont="1" applyFill="1" applyBorder="1" applyAlignment="1">
      <alignment horizontal="left" vertical="top"/>
    </xf>
    <xf numFmtId="0" fontId="11" fillId="3" borderId="10" xfId="0" applyNumberFormat="1" applyFont="1" applyFill="1" applyBorder="1" applyAlignment="1">
      <alignment horizontal="left" vertical="top"/>
    </xf>
    <xf numFmtId="49" fontId="60" fillId="3" borderId="22" xfId="2" applyNumberFormat="1" applyFont="1" applyFill="1" applyBorder="1" applyAlignment="1" applyProtection="1">
      <alignment horizontal="center" vertical="center"/>
      <protection locked="0"/>
    </xf>
    <xf numFmtId="49" fontId="60" fillId="3" borderId="23" xfId="2" applyNumberFormat="1" applyFont="1" applyFill="1" applyBorder="1" applyAlignment="1" applyProtection="1">
      <alignment horizontal="center" vertical="center"/>
      <protection locked="0"/>
    </xf>
    <xf numFmtId="49" fontId="60" fillId="3" borderId="24" xfId="2" applyNumberFormat="1" applyFont="1" applyFill="1" applyBorder="1" applyAlignment="1" applyProtection="1">
      <alignment horizontal="center" vertical="center"/>
      <protection locked="0"/>
    </xf>
    <xf numFmtId="49" fontId="60" fillId="3" borderId="39" xfId="2" applyNumberFormat="1" applyFont="1" applyFill="1" applyBorder="1" applyAlignment="1" applyProtection="1">
      <alignment horizontal="center" vertical="center"/>
      <protection locked="0"/>
    </xf>
    <xf numFmtId="0" fontId="61" fillId="3" borderId="28" xfId="2" applyFont="1" applyFill="1" applyBorder="1" applyAlignment="1" applyProtection="1">
      <alignment horizontal="left" vertical="center" wrapText="1"/>
    </xf>
    <xf numFmtId="0" fontId="61" fillId="3" borderId="0" xfId="2" applyFont="1" applyFill="1" applyBorder="1" applyAlignment="1" applyProtection="1">
      <alignment horizontal="left" vertical="center"/>
    </xf>
    <xf numFmtId="0" fontId="61" fillId="3" borderId="29" xfId="2" applyFont="1" applyFill="1" applyBorder="1" applyAlignment="1" applyProtection="1">
      <alignment horizontal="left" vertical="center"/>
    </xf>
    <xf numFmtId="0" fontId="73" fillId="11" borderId="65" xfId="0" applyFont="1" applyFill="1" applyBorder="1" applyAlignment="1" applyProtection="1">
      <alignment horizontal="center" vertical="center"/>
      <protection locked="0"/>
    </xf>
    <xf numFmtId="0" fontId="73" fillId="11" borderId="66" xfId="0" applyFont="1" applyFill="1" applyBorder="1" applyAlignment="1" applyProtection="1">
      <alignment horizontal="center" vertical="center"/>
      <protection locked="0"/>
    </xf>
    <xf numFmtId="0" fontId="73" fillId="11" borderId="67" xfId="0" applyFont="1" applyFill="1" applyBorder="1" applyAlignment="1" applyProtection="1">
      <alignment horizontal="center" vertical="center"/>
      <protection locked="0"/>
    </xf>
    <xf numFmtId="0" fontId="67" fillId="2" borderId="65" xfId="2" applyFont="1" applyFill="1" applyBorder="1" applyAlignment="1" applyProtection="1">
      <alignment horizontal="center" vertical="center" wrapText="1"/>
    </xf>
    <xf numFmtId="0" fontId="67" fillId="2" borderId="66" xfId="2" applyFont="1" applyFill="1" applyBorder="1" applyAlignment="1" applyProtection="1">
      <alignment horizontal="center" vertical="center" wrapText="1"/>
    </xf>
    <xf numFmtId="0" fontId="67" fillId="2" borderId="67" xfId="2" applyFont="1" applyFill="1" applyBorder="1" applyAlignment="1" applyProtection="1">
      <alignment horizontal="center" vertical="center" wrapText="1"/>
    </xf>
    <xf numFmtId="0" fontId="31" fillId="0" borderId="30" xfId="0" applyFont="1" applyBorder="1" applyAlignment="1">
      <alignment horizontal="center" vertical="center"/>
    </xf>
    <xf numFmtId="0" fontId="31" fillId="0" borderId="6" xfId="0" applyFont="1" applyBorder="1" applyAlignment="1">
      <alignment horizontal="center" vertical="center"/>
    </xf>
    <xf numFmtId="0" fontId="31" fillId="0" borderId="0" xfId="0" applyFont="1" applyBorder="1" applyAlignment="1">
      <alignment horizontal="center" vertical="center"/>
    </xf>
    <xf numFmtId="0" fontId="31" fillId="0" borderId="29" xfId="0" applyFont="1" applyBorder="1" applyAlignment="1">
      <alignment horizontal="center" vertical="center"/>
    </xf>
    <xf numFmtId="0" fontId="62" fillId="3" borderId="21" xfId="0" applyFont="1" applyFill="1" applyBorder="1" applyAlignment="1" applyProtection="1">
      <alignment horizontal="center" vertical="center"/>
      <protection locked="0"/>
    </xf>
    <xf numFmtId="0" fontId="62" fillId="3" borderId="59" xfId="0" applyFont="1" applyFill="1" applyBorder="1" applyAlignment="1" applyProtection="1">
      <alignment horizontal="center" vertical="center"/>
      <protection locked="0"/>
    </xf>
    <xf numFmtId="0" fontId="62" fillId="3" borderId="63" xfId="0" applyFont="1" applyFill="1" applyBorder="1" applyAlignment="1" applyProtection="1">
      <alignment horizontal="center" vertical="center"/>
      <protection locked="0"/>
    </xf>
    <xf numFmtId="0" fontId="0" fillId="3" borderId="10" xfId="0" applyFill="1" applyBorder="1" applyAlignment="1">
      <alignment horizontal="left" vertical="top"/>
    </xf>
    <xf numFmtId="0" fontId="9" fillId="3" borderId="4" xfId="0" applyNumberFormat="1" applyFont="1" applyFill="1" applyBorder="1" applyAlignment="1">
      <alignment horizontal="left" vertical="top"/>
    </xf>
    <xf numFmtId="0" fontId="9" fillId="3" borderId="0" xfId="0" applyNumberFormat="1" applyFont="1" applyFill="1" applyBorder="1" applyAlignment="1">
      <alignment horizontal="left" vertical="top"/>
    </xf>
    <xf numFmtId="0" fontId="11" fillId="3" borderId="68" xfId="0" applyNumberFormat="1" applyFont="1" applyFill="1" applyBorder="1" applyAlignment="1">
      <alignment horizontal="center" vertical="center"/>
    </xf>
    <xf numFmtId="0" fontId="0" fillId="3" borderId="69" xfId="0" applyFill="1" applyBorder="1" applyAlignment="1">
      <alignment horizontal="center" vertical="center"/>
    </xf>
    <xf numFmtId="49" fontId="60" fillId="3" borderId="21" xfId="2" applyNumberFormat="1" applyFont="1" applyFill="1" applyBorder="1" applyAlignment="1" applyProtection="1">
      <alignment horizontal="center" vertical="center"/>
      <protection locked="0"/>
    </xf>
    <xf numFmtId="49" fontId="60" fillId="3" borderId="60" xfId="2" applyNumberFormat="1" applyFont="1" applyFill="1" applyBorder="1" applyAlignment="1" applyProtection="1">
      <alignment horizontal="center" vertical="center"/>
      <protection locked="0"/>
    </xf>
    <xf numFmtId="1" fontId="60" fillId="3" borderId="21" xfId="2" applyNumberFormat="1" applyFont="1" applyFill="1" applyBorder="1" applyAlignment="1" applyProtection="1">
      <alignment horizontal="center" vertical="center"/>
      <protection locked="0"/>
    </xf>
    <xf numFmtId="1" fontId="60" fillId="3" borderId="59" xfId="2" applyNumberFormat="1" applyFont="1" applyFill="1" applyBorder="1" applyAlignment="1" applyProtection="1">
      <alignment horizontal="center" vertical="center"/>
      <protection locked="0"/>
    </xf>
    <xf numFmtId="1" fontId="60" fillId="3" borderId="60" xfId="2" applyNumberFormat="1" applyFont="1" applyFill="1" applyBorder="1" applyAlignment="1" applyProtection="1">
      <alignment horizontal="center" vertical="center"/>
      <protection locked="0"/>
    </xf>
    <xf numFmtId="14" fontId="39" fillId="2" borderId="59" xfId="2" applyNumberFormat="1" applyFont="1" applyFill="1" applyBorder="1" applyAlignment="1">
      <alignment horizontal="center" vertical="center"/>
    </xf>
    <xf numFmtId="14" fontId="39" fillId="2" borderId="61" xfId="2" applyNumberFormat="1" applyFont="1" applyFill="1" applyBorder="1" applyAlignment="1">
      <alignment horizontal="center" vertical="center"/>
    </xf>
    <xf numFmtId="49" fontId="60" fillId="3" borderId="57" xfId="2" applyNumberFormat="1" applyFont="1" applyFill="1" applyBorder="1" applyAlignment="1" applyProtection="1">
      <alignment horizontal="center" vertical="center"/>
      <protection locked="0"/>
    </xf>
    <xf numFmtId="49" fontId="60" fillId="3" borderId="58" xfId="2" applyNumberFormat="1" applyFont="1" applyFill="1" applyBorder="1" applyAlignment="1" applyProtection="1">
      <alignment horizontal="center" vertical="center"/>
      <protection locked="0"/>
    </xf>
    <xf numFmtId="49" fontId="60" fillId="3" borderId="59" xfId="2" applyNumberFormat="1" applyFont="1" applyFill="1" applyBorder="1" applyAlignment="1" applyProtection="1">
      <alignment horizontal="center" vertical="center"/>
      <protection locked="0"/>
    </xf>
    <xf numFmtId="0" fontId="62" fillId="3" borderId="72" xfId="0" applyNumberFormat="1" applyFont="1" applyFill="1" applyBorder="1" applyAlignment="1" applyProtection="1">
      <alignment horizontal="center" vertical="center"/>
      <protection locked="0"/>
    </xf>
    <xf numFmtId="0" fontId="62" fillId="3" borderId="73" xfId="0" applyNumberFormat="1" applyFont="1" applyFill="1" applyBorder="1" applyAlignment="1" applyProtection="1">
      <alignment horizontal="center" vertical="center"/>
      <protection locked="0"/>
    </xf>
    <xf numFmtId="0" fontId="16" fillId="4" borderId="0" xfId="2" applyFont="1" applyFill="1" applyBorder="1" applyAlignment="1">
      <alignment horizontal="center" vertical="center"/>
    </xf>
    <xf numFmtId="0" fontId="22" fillId="2" borderId="113" xfId="2" applyFont="1" applyFill="1" applyBorder="1" applyAlignment="1">
      <alignment horizontal="center" vertical="center"/>
    </xf>
    <xf numFmtId="0" fontId="22" fillId="2" borderId="114" xfId="2" applyFont="1" applyFill="1" applyBorder="1" applyAlignment="1">
      <alignment horizontal="center" vertical="center"/>
    </xf>
    <xf numFmtId="0" fontId="22" fillId="2" borderId="115" xfId="2" applyFont="1" applyFill="1" applyBorder="1" applyAlignment="1">
      <alignment horizontal="center" vertical="center"/>
    </xf>
    <xf numFmtId="0" fontId="62" fillId="3" borderId="18" xfId="0" applyFont="1" applyFill="1" applyBorder="1" applyAlignment="1" applyProtection="1">
      <alignment horizontal="center" vertical="center" wrapText="1"/>
      <protection locked="0"/>
    </xf>
    <xf numFmtId="0" fontId="62" fillId="3" borderId="8" xfId="0" applyFont="1" applyFill="1" applyBorder="1" applyAlignment="1" applyProtection="1">
      <alignment horizontal="center" vertical="center" wrapText="1"/>
      <protection locked="0"/>
    </xf>
    <xf numFmtId="0" fontId="62" fillId="3" borderId="62" xfId="0" applyFont="1" applyFill="1" applyBorder="1" applyAlignment="1" applyProtection="1">
      <alignment horizontal="center" vertical="center" wrapText="1"/>
      <protection locked="0"/>
    </xf>
    <xf numFmtId="0" fontId="62" fillId="3" borderId="9" xfId="0" applyFont="1" applyFill="1" applyBorder="1" applyAlignment="1" applyProtection="1">
      <alignment horizontal="center" vertical="center"/>
      <protection locked="0"/>
    </xf>
    <xf numFmtId="0" fontId="62" fillId="3" borderId="13" xfId="0" applyFont="1" applyFill="1" applyBorder="1" applyAlignment="1" applyProtection="1">
      <alignment horizontal="center" vertical="center"/>
      <protection locked="0"/>
    </xf>
    <xf numFmtId="0" fontId="62" fillId="3" borderId="11" xfId="0" applyFont="1" applyFill="1" applyBorder="1" applyAlignment="1" applyProtection="1">
      <alignment horizontal="center" vertical="center"/>
      <protection locked="0"/>
    </xf>
    <xf numFmtId="0" fontId="37" fillId="0" borderId="41" xfId="0" applyFont="1" applyBorder="1" applyAlignment="1">
      <alignment horizontal="center" vertical="center"/>
    </xf>
    <xf numFmtId="0" fontId="37" fillId="0" borderId="42" xfId="0" applyFont="1" applyBorder="1" applyAlignment="1">
      <alignment horizontal="center" vertical="center"/>
    </xf>
    <xf numFmtId="0" fontId="37" fillId="0" borderId="43" xfId="0" applyFont="1" applyBorder="1" applyAlignment="1">
      <alignment horizontal="center" vertical="center"/>
    </xf>
    <xf numFmtId="0" fontId="11" fillId="5" borderId="39" xfId="2" applyFont="1" applyFill="1" applyBorder="1" applyAlignment="1">
      <alignment horizontal="center" vertical="center"/>
    </xf>
    <xf numFmtId="0" fontId="11" fillId="5" borderId="23" xfId="2" applyFont="1" applyFill="1" applyBorder="1" applyAlignment="1">
      <alignment horizontal="center" vertical="center"/>
    </xf>
    <xf numFmtId="0" fontId="11" fillId="5" borderId="24" xfId="2" applyFont="1" applyFill="1" applyBorder="1" applyAlignment="1">
      <alignment horizontal="center" vertical="center"/>
    </xf>
    <xf numFmtId="49" fontId="62" fillId="3" borderId="22" xfId="0" applyNumberFormat="1" applyFont="1" applyFill="1" applyBorder="1" applyAlignment="1" applyProtection="1">
      <alignment horizontal="center" vertical="center"/>
      <protection locked="0"/>
    </xf>
    <xf numFmtId="49" fontId="62" fillId="3" borderId="23" xfId="0" applyNumberFormat="1" applyFont="1" applyFill="1" applyBorder="1" applyAlignment="1" applyProtection="1">
      <alignment horizontal="center" vertical="center"/>
      <protection locked="0"/>
    </xf>
    <xf numFmtId="49" fontId="62" fillId="3" borderId="50" xfId="0" applyNumberFormat="1" applyFont="1" applyFill="1" applyBorder="1" applyAlignment="1" applyProtection="1">
      <alignment horizontal="center" vertical="center"/>
      <protection locked="0"/>
    </xf>
    <xf numFmtId="49" fontId="62" fillId="3" borderId="56" xfId="0" applyNumberFormat="1" applyFont="1" applyFill="1" applyBorder="1" applyAlignment="1" applyProtection="1">
      <alignment horizontal="center" vertical="center"/>
      <protection locked="0"/>
    </xf>
    <xf numFmtId="49" fontId="62" fillId="3" borderId="27" xfId="0" applyNumberFormat="1" applyFont="1" applyFill="1" applyBorder="1" applyAlignment="1" applyProtection="1">
      <alignment horizontal="center" vertical="center"/>
      <protection locked="0"/>
    </xf>
    <xf numFmtId="49" fontId="62" fillId="3" borderId="52" xfId="0" applyNumberFormat="1" applyFont="1" applyFill="1" applyBorder="1" applyAlignment="1" applyProtection="1">
      <alignment horizontal="center" vertical="center"/>
      <protection locked="0"/>
    </xf>
    <xf numFmtId="0" fontId="11" fillId="8" borderId="111" xfId="2" applyFont="1" applyFill="1" applyBorder="1" applyAlignment="1">
      <alignment horizontal="center" vertical="center" wrapText="1"/>
    </xf>
    <xf numFmtId="0" fontId="11" fillId="8" borderId="6" xfId="2" applyFont="1" applyFill="1" applyBorder="1" applyAlignment="1">
      <alignment horizontal="center" vertical="center" wrapText="1"/>
    </xf>
    <xf numFmtId="0" fontId="11" fillId="8" borderId="31" xfId="2" applyFont="1" applyFill="1" applyBorder="1" applyAlignment="1">
      <alignment horizontal="center" vertical="center" wrapText="1"/>
    </xf>
    <xf numFmtId="0" fontId="11" fillId="5" borderId="53" xfId="2" applyFont="1" applyFill="1" applyBorder="1" applyAlignment="1">
      <alignment horizontal="center" vertical="center"/>
    </xf>
    <xf numFmtId="0" fontId="11" fillId="5" borderId="27" xfId="2" applyFont="1" applyFill="1" applyBorder="1" applyAlignment="1">
      <alignment horizontal="center" vertical="center"/>
    </xf>
    <xf numFmtId="0" fontId="11" fillId="5" borderId="54" xfId="2" applyFont="1" applyFill="1" applyBorder="1" applyAlignment="1">
      <alignment horizontal="center" vertical="center"/>
    </xf>
    <xf numFmtId="0" fontId="11" fillId="8" borderId="112" xfId="2" applyFont="1" applyFill="1" applyBorder="1" applyAlignment="1">
      <alignment horizontal="center" vertical="center" wrapText="1"/>
    </xf>
    <xf numFmtId="0" fontId="11" fillId="8" borderId="30" xfId="2" applyFont="1" applyFill="1" applyBorder="1" applyAlignment="1">
      <alignment horizontal="center" vertical="center" wrapText="1"/>
    </xf>
    <xf numFmtId="49" fontId="64" fillId="3" borderId="22" xfId="1" applyNumberFormat="1" applyFont="1" applyFill="1" applyBorder="1" applyAlignment="1" applyProtection="1">
      <alignment horizontal="center" vertical="center"/>
      <protection locked="0"/>
    </xf>
    <xf numFmtId="49" fontId="65" fillId="3" borderId="23" xfId="1" applyNumberFormat="1" applyFont="1" applyFill="1" applyBorder="1" applyAlignment="1" applyProtection="1">
      <alignment horizontal="center" vertical="center"/>
      <protection locked="0"/>
    </xf>
    <xf numFmtId="49" fontId="65" fillId="3" borderId="50" xfId="1" applyNumberFormat="1" applyFont="1" applyFill="1" applyBorder="1" applyAlignment="1" applyProtection="1">
      <alignment horizontal="center" vertical="center"/>
      <protection locked="0"/>
    </xf>
    <xf numFmtId="0" fontId="11" fillId="5" borderId="36" xfId="2" applyFont="1" applyFill="1" applyBorder="1" applyAlignment="1">
      <alignment horizontal="center" vertical="center"/>
    </xf>
    <xf numFmtId="0" fontId="11" fillId="5" borderId="8" xfId="2" applyFont="1" applyFill="1" applyBorder="1" applyAlignment="1">
      <alignment horizontal="center" vertical="center"/>
    </xf>
    <xf numFmtId="0" fontId="11" fillId="5" borderId="19" xfId="2" applyFont="1" applyFill="1" applyBorder="1" applyAlignment="1">
      <alignment horizontal="center" vertical="center"/>
    </xf>
    <xf numFmtId="0" fontId="11" fillId="5" borderId="38" xfId="2" applyFont="1" applyFill="1" applyBorder="1" applyAlignment="1">
      <alignment horizontal="center" vertical="center"/>
    </xf>
    <xf numFmtId="0" fontId="11" fillId="5" borderId="13" xfId="2" applyFont="1" applyFill="1" applyBorder="1" applyAlignment="1">
      <alignment horizontal="center" vertical="center"/>
    </xf>
    <xf numFmtId="0" fontId="11" fillId="5" borderId="20" xfId="2" applyFont="1" applyFill="1" applyBorder="1" applyAlignment="1">
      <alignment horizontal="center" vertical="center"/>
    </xf>
    <xf numFmtId="0" fontId="11" fillId="5" borderId="1" xfId="2" applyFont="1" applyFill="1" applyBorder="1" applyAlignment="1">
      <alignment horizontal="center" vertical="center" wrapText="1"/>
    </xf>
    <xf numFmtId="0" fontId="11" fillId="5" borderId="2" xfId="2" applyFont="1" applyFill="1" applyBorder="1" applyAlignment="1">
      <alignment horizontal="center" vertical="center" wrapText="1"/>
    </xf>
    <xf numFmtId="0" fontId="11" fillId="5" borderId="25"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1" fillId="5" borderId="0" xfId="2" applyFont="1" applyFill="1" applyBorder="1" applyAlignment="1">
      <alignment horizontal="center" vertical="center" wrapText="1"/>
    </xf>
    <xf numFmtId="0" fontId="11" fillId="5" borderId="45" xfId="2" applyFont="1" applyFill="1" applyBorder="1" applyAlignment="1">
      <alignment horizontal="center" vertical="center" wrapText="1"/>
    </xf>
    <xf numFmtId="0" fontId="11" fillId="5" borderId="5"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11" fillId="5" borderId="112" xfId="2" applyFont="1" applyFill="1" applyBorder="1" applyAlignment="1">
      <alignment horizontal="center" vertical="center" wrapText="1"/>
    </xf>
    <xf numFmtId="0" fontId="11" fillId="3" borderId="2" xfId="2" applyFont="1" applyFill="1" applyBorder="1" applyAlignment="1" applyProtection="1">
      <alignment horizontal="center" vertical="center" wrapText="1"/>
      <protection locked="0"/>
    </xf>
    <xf numFmtId="0" fontId="11" fillId="3" borderId="33" xfId="2" applyFont="1" applyFill="1" applyBorder="1" applyAlignment="1" applyProtection="1">
      <alignment horizontal="center" vertical="center" wrapText="1"/>
      <protection locked="0"/>
    </xf>
    <xf numFmtId="0" fontId="11" fillId="3" borderId="0" xfId="2" applyFont="1" applyFill="1" applyBorder="1" applyAlignment="1" applyProtection="1">
      <alignment horizontal="center" vertical="center" wrapText="1"/>
      <protection locked="0"/>
    </xf>
    <xf numFmtId="0" fontId="11" fillId="3" borderId="29" xfId="2" applyFont="1" applyFill="1" applyBorder="1" applyAlignment="1" applyProtection="1">
      <alignment horizontal="center" vertical="center" wrapText="1"/>
      <protection locked="0"/>
    </xf>
    <xf numFmtId="0" fontId="11" fillId="3" borderId="6" xfId="2" applyFont="1" applyFill="1" applyBorder="1" applyAlignment="1" applyProtection="1">
      <alignment horizontal="center" vertical="center" wrapText="1"/>
      <protection locked="0"/>
    </xf>
    <xf numFmtId="0" fontId="11" fillId="3" borderId="31" xfId="2" applyFont="1" applyFill="1" applyBorder="1" applyAlignment="1" applyProtection="1">
      <alignment horizontal="center" vertical="center" wrapText="1"/>
      <protection locked="0"/>
    </xf>
    <xf numFmtId="0" fontId="7" fillId="5" borderId="0" xfId="0" applyFont="1" applyFill="1" applyBorder="1" applyAlignment="1">
      <alignment horizontal="left" vertical="center"/>
    </xf>
    <xf numFmtId="0" fontId="11" fillId="3" borderId="70" xfId="0" applyNumberFormat="1" applyFont="1" applyFill="1" applyBorder="1" applyAlignment="1">
      <alignment horizontal="center" vertical="center"/>
    </xf>
    <xf numFmtId="49" fontId="62" fillId="3" borderId="71" xfId="0" applyNumberFormat="1" applyFont="1" applyFill="1" applyBorder="1" applyAlignment="1" applyProtection="1">
      <alignment horizontal="center" vertical="center"/>
      <protection locked="0"/>
    </xf>
    <xf numFmtId="0" fontId="52" fillId="5" borderId="0" xfId="0" applyFont="1" applyFill="1" applyBorder="1" applyAlignment="1">
      <alignment horizontal="left" vertical="center"/>
    </xf>
    <xf numFmtId="0" fontId="11" fillId="5" borderId="22" xfId="2" applyFont="1" applyFill="1" applyBorder="1" applyAlignment="1" applyProtection="1">
      <alignment horizontal="center" vertical="center" wrapText="1"/>
    </xf>
    <xf numFmtId="0" fontId="11" fillId="5" borderId="23" xfId="2" applyFont="1" applyFill="1" applyBorder="1" applyAlignment="1" applyProtection="1">
      <alignment horizontal="center" vertical="center" wrapText="1"/>
    </xf>
    <xf numFmtId="0" fontId="11" fillId="5" borderId="24" xfId="2" applyFont="1" applyFill="1" applyBorder="1" applyAlignment="1" applyProtection="1">
      <alignment horizontal="center" vertical="center" wrapText="1"/>
    </xf>
    <xf numFmtId="49" fontId="62" fillId="3" borderId="24" xfId="0" applyNumberFormat="1" applyFont="1" applyFill="1" applyBorder="1" applyAlignment="1" applyProtection="1">
      <alignment horizontal="center" vertical="center"/>
      <protection locked="0"/>
    </xf>
    <xf numFmtId="0" fontId="62" fillId="3" borderId="22" xfId="0" applyFont="1" applyFill="1" applyBorder="1" applyAlignment="1" applyProtection="1">
      <alignment horizontal="center" vertical="center"/>
      <protection locked="0"/>
    </xf>
    <xf numFmtId="0" fontId="62" fillId="3" borderId="23" xfId="0" applyFont="1" applyFill="1" applyBorder="1" applyAlignment="1" applyProtection="1">
      <alignment horizontal="center" vertical="center"/>
      <protection locked="0"/>
    </xf>
    <xf numFmtId="0" fontId="62" fillId="3" borderId="50" xfId="0" applyFont="1" applyFill="1" applyBorder="1" applyAlignment="1" applyProtection="1">
      <alignment horizontal="center" vertical="center"/>
      <protection locked="0"/>
    </xf>
    <xf numFmtId="0" fontId="72" fillId="3" borderId="28" xfId="2" applyFont="1" applyFill="1" applyBorder="1" applyAlignment="1" applyProtection="1">
      <alignment horizontal="left" vertical="center" wrapText="1"/>
      <protection locked="0"/>
    </xf>
    <xf numFmtId="0" fontId="72" fillId="3" borderId="0" xfId="2" applyFont="1" applyFill="1" applyBorder="1" applyAlignment="1" applyProtection="1">
      <alignment horizontal="left" vertical="center" wrapText="1"/>
      <protection locked="0"/>
    </xf>
    <xf numFmtId="0" fontId="72" fillId="3" borderId="29" xfId="2" applyFont="1" applyFill="1" applyBorder="1" applyAlignment="1" applyProtection="1">
      <alignment horizontal="left" vertical="center" wrapText="1"/>
      <protection locked="0"/>
    </xf>
    <xf numFmtId="0" fontId="72" fillId="3" borderId="28" xfId="2" applyFont="1" applyFill="1" applyBorder="1" applyAlignment="1" applyProtection="1">
      <alignment horizontal="left" vertical="center" wrapText="1"/>
    </xf>
    <xf numFmtId="0" fontId="72" fillId="3" borderId="0" xfId="2" applyFont="1" applyFill="1" applyBorder="1" applyAlignment="1" applyProtection="1">
      <alignment horizontal="left" vertical="center"/>
    </xf>
    <xf numFmtId="0" fontId="72" fillId="3" borderId="29" xfId="2" applyFont="1" applyFill="1" applyBorder="1" applyAlignment="1" applyProtection="1">
      <alignment horizontal="left" vertical="center"/>
    </xf>
    <xf numFmtId="0" fontId="22" fillId="2" borderId="15" xfId="2" applyNumberFormat="1" applyFont="1" applyFill="1" applyBorder="1" applyAlignment="1">
      <alignment horizontal="center" vertical="center" wrapText="1"/>
    </xf>
    <xf numFmtId="0" fontId="22" fillId="2" borderId="16" xfId="2" applyNumberFormat="1" applyFont="1" applyFill="1" applyBorder="1" applyAlignment="1">
      <alignment horizontal="center" vertical="center" wrapText="1"/>
    </xf>
    <xf numFmtId="0" fontId="22" fillId="2" borderId="17" xfId="2" applyNumberFormat="1" applyFont="1" applyFill="1" applyBorder="1" applyAlignment="1">
      <alignment horizontal="center" vertical="center" wrapText="1"/>
    </xf>
    <xf numFmtId="0" fontId="11" fillId="10" borderId="99" xfId="2" applyFont="1" applyFill="1" applyBorder="1" applyAlignment="1">
      <alignment horizontal="center" vertical="center" wrapText="1"/>
    </xf>
    <xf numFmtId="0" fontId="11" fillId="10" borderId="100" xfId="2" applyFont="1" applyFill="1" applyBorder="1" applyAlignment="1">
      <alignment horizontal="center" vertical="center" wrapText="1"/>
    </xf>
    <xf numFmtId="0" fontId="11" fillId="10" borderId="101" xfId="2" applyFont="1" applyFill="1" applyBorder="1" applyAlignment="1">
      <alignment horizontal="center" vertical="center" wrapText="1"/>
    </xf>
    <xf numFmtId="0" fontId="11" fillId="10" borderId="41" xfId="2" applyFont="1" applyFill="1" applyBorder="1" applyAlignment="1">
      <alignment horizontal="center" vertical="center" wrapText="1"/>
    </xf>
    <xf numFmtId="0" fontId="11" fillId="10" borderId="42" xfId="2" applyFont="1" applyFill="1" applyBorder="1" applyAlignment="1">
      <alignment horizontal="center" vertical="center" wrapText="1"/>
    </xf>
    <xf numFmtId="0" fontId="11" fillId="10" borderId="43" xfId="2" applyFont="1" applyFill="1" applyBorder="1" applyAlignment="1">
      <alignment horizontal="center" vertical="center" wrapText="1"/>
    </xf>
    <xf numFmtId="0" fontId="72" fillId="3" borderId="0" xfId="2" applyFont="1" applyFill="1" applyBorder="1" applyAlignment="1" applyProtection="1">
      <alignment horizontal="left" vertical="center" wrapText="1"/>
    </xf>
    <xf numFmtId="0" fontId="72" fillId="3" borderId="29" xfId="2" applyFont="1" applyFill="1" applyBorder="1" applyAlignment="1" applyProtection="1">
      <alignment horizontal="left" vertical="center" wrapText="1"/>
    </xf>
    <xf numFmtId="0" fontId="62" fillId="3" borderId="4" xfId="0" applyNumberFormat="1" applyFont="1" applyFill="1" applyBorder="1" applyAlignment="1" applyProtection="1">
      <alignment horizontal="left" vertical="center"/>
      <protection locked="0"/>
    </xf>
    <xf numFmtId="0" fontId="62" fillId="3" borderId="0" xfId="0" applyNumberFormat="1" applyFont="1" applyFill="1" applyBorder="1" applyAlignment="1" applyProtection="1">
      <alignment horizontal="left" vertical="center"/>
      <protection locked="0"/>
    </xf>
    <xf numFmtId="0" fontId="62" fillId="3" borderId="10" xfId="0" applyNumberFormat="1" applyFont="1" applyFill="1" applyBorder="1" applyAlignment="1" applyProtection="1">
      <alignment horizontal="left" vertical="center"/>
      <protection locked="0"/>
    </xf>
    <xf numFmtId="0" fontId="8" fillId="5" borderId="1" xfId="0" applyFont="1" applyFill="1" applyBorder="1" applyAlignment="1">
      <alignment horizontal="center" vertical="center"/>
    </xf>
    <xf numFmtId="0" fontId="8" fillId="5" borderId="2" xfId="0" applyFont="1" applyFill="1" applyBorder="1" applyAlignment="1">
      <alignment horizontal="center" vertical="center"/>
    </xf>
    <xf numFmtId="0" fontId="62" fillId="3" borderId="4" xfId="0" applyNumberFormat="1" applyFont="1" applyFill="1" applyBorder="1" applyAlignment="1" applyProtection="1">
      <alignment horizontal="left" vertical="top"/>
      <protection locked="0"/>
    </xf>
    <xf numFmtId="0" fontId="62" fillId="3" borderId="0" xfId="0" applyNumberFormat="1" applyFont="1" applyFill="1" applyBorder="1" applyAlignment="1" applyProtection="1">
      <alignment horizontal="left" vertical="top"/>
      <protection locked="0"/>
    </xf>
    <xf numFmtId="0" fontId="63" fillId="3" borderId="10" xfId="0" applyFont="1" applyFill="1" applyBorder="1" applyAlignment="1" applyProtection="1">
      <alignment horizontal="left" vertical="top"/>
      <protection locked="0"/>
    </xf>
    <xf numFmtId="0" fontId="8" fillId="5" borderId="0" xfId="0" applyFont="1" applyFill="1" applyProtection="1">
      <protection locked="0"/>
    </xf>
    <xf numFmtId="0" fontId="7" fillId="5" borderId="0" xfId="0" applyFont="1" applyFill="1" applyBorder="1" applyAlignment="1">
      <alignment horizontal="left" vertical="top" wrapText="1"/>
    </xf>
    <xf numFmtId="49" fontId="60" fillId="3" borderId="56" xfId="2" applyNumberFormat="1" applyFont="1" applyFill="1" applyBorder="1" applyAlignment="1" applyProtection="1">
      <alignment horizontal="center" vertical="center"/>
      <protection locked="0"/>
    </xf>
    <xf numFmtId="49" fontId="60" fillId="3" borderId="27" xfId="2" applyNumberFormat="1" applyFont="1" applyFill="1" applyBorder="1" applyAlignment="1" applyProtection="1">
      <alignment horizontal="center" vertical="center"/>
      <protection locked="0"/>
    </xf>
    <xf numFmtId="49" fontId="60" fillId="3" borderId="74" xfId="2" applyNumberFormat="1" applyFont="1" applyFill="1" applyBorder="1" applyAlignment="1" applyProtection="1">
      <alignment horizontal="center" vertical="center"/>
      <protection locked="0"/>
    </xf>
    <xf numFmtId="49" fontId="60" fillId="3" borderId="54" xfId="2" applyNumberFormat="1" applyFont="1" applyFill="1" applyBorder="1" applyAlignment="1" applyProtection="1">
      <alignment horizontal="center" vertical="center"/>
      <protection locked="0"/>
    </xf>
    <xf numFmtId="49" fontId="60" fillId="3" borderId="53" xfId="2" applyNumberFormat="1" applyFont="1" applyFill="1" applyBorder="1" applyAlignment="1" applyProtection="1">
      <alignment horizontal="center" vertical="center"/>
      <protection locked="0"/>
    </xf>
    <xf numFmtId="0" fontId="9" fillId="3" borderId="4" xfId="0" applyNumberFormat="1" applyFont="1" applyFill="1" applyBorder="1" applyAlignment="1" applyProtection="1">
      <alignment horizontal="center" vertical="center"/>
      <protection locked="0"/>
    </xf>
    <xf numFmtId="0" fontId="9" fillId="3" borderId="0" xfId="0" applyNumberFormat="1" applyFont="1" applyFill="1" applyBorder="1" applyAlignment="1" applyProtection="1">
      <alignment horizontal="center" vertical="center"/>
      <protection locked="0"/>
    </xf>
    <xf numFmtId="0" fontId="9" fillId="3" borderId="10" xfId="0" applyNumberFormat="1" applyFont="1" applyFill="1" applyBorder="1" applyAlignment="1" applyProtection="1">
      <alignment horizontal="center" vertical="center"/>
      <protection locked="0"/>
    </xf>
    <xf numFmtId="0" fontId="32" fillId="8" borderId="32" xfId="2" applyFont="1" applyFill="1" applyBorder="1" applyAlignment="1">
      <alignment horizontal="center" vertical="center" wrapText="1"/>
    </xf>
    <xf numFmtId="0" fontId="32" fillId="8" borderId="2" xfId="2" applyFont="1" applyFill="1" applyBorder="1" applyAlignment="1">
      <alignment horizontal="center" vertical="center" wrapText="1"/>
    </xf>
    <xf numFmtId="0" fontId="32" fillId="8" borderId="33" xfId="2" applyFont="1" applyFill="1" applyBorder="1" applyAlignment="1">
      <alignment horizontal="center" vertical="center" wrapText="1"/>
    </xf>
    <xf numFmtId="0" fontId="32" fillId="8" borderId="30" xfId="2" applyFont="1" applyFill="1" applyBorder="1" applyAlignment="1">
      <alignment horizontal="center" vertical="center" wrapText="1"/>
    </xf>
    <xf numFmtId="0" fontId="32" fillId="8" borderId="6" xfId="2" applyFont="1" applyFill="1" applyBorder="1" applyAlignment="1">
      <alignment horizontal="center" vertical="center" wrapText="1"/>
    </xf>
    <xf numFmtId="0" fontId="32" fillId="8" borderId="31" xfId="2" applyFont="1" applyFill="1" applyBorder="1" applyAlignment="1">
      <alignment horizontal="center" vertical="center" wrapText="1"/>
    </xf>
    <xf numFmtId="49" fontId="61" fillId="3" borderId="99" xfId="0" applyNumberFormat="1" applyFont="1" applyFill="1" applyBorder="1" applyAlignment="1" applyProtection="1">
      <alignment horizontal="center" vertical="center"/>
      <protection locked="0"/>
    </xf>
    <xf numFmtId="49" fontId="61" fillId="3" borderId="100" xfId="0" applyNumberFormat="1" applyFont="1" applyFill="1" applyBorder="1" applyAlignment="1" applyProtection="1">
      <alignment horizontal="center" vertical="center"/>
      <protection locked="0"/>
    </xf>
    <xf numFmtId="49" fontId="61" fillId="3" borderId="41" xfId="0" applyNumberFormat="1" applyFont="1" applyFill="1" applyBorder="1" applyAlignment="1" applyProtection="1">
      <alignment horizontal="center" vertical="center"/>
      <protection locked="0"/>
    </xf>
    <xf numFmtId="49" fontId="61" fillId="3" borderId="42" xfId="0" applyNumberFormat="1" applyFont="1" applyFill="1" applyBorder="1" applyAlignment="1" applyProtection="1">
      <alignment horizontal="center" vertical="center"/>
      <protection locked="0"/>
    </xf>
    <xf numFmtId="0" fontId="9" fillId="3" borderId="28" xfId="2" applyFont="1" applyFill="1" applyBorder="1" applyAlignment="1" applyProtection="1">
      <alignment horizontal="left" vertical="center"/>
      <protection locked="0"/>
    </xf>
    <xf numFmtId="0" fontId="9" fillId="3" borderId="0" xfId="2" applyFont="1" applyFill="1" applyBorder="1" applyAlignment="1" applyProtection="1">
      <alignment horizontal="left" vertical="center"/>
      <protection locked="0"/>
    </xf>
    <xf numFmtId="0" fontId="9" fillId="3" borderId="29" xfId="2" applyFont="1" applyFill="1" applyBorder="1" applyAlignment="1" applyProtection="1">
      <alignment horizontal="left" vertical="center"/>
      <protection locked="0"/>
    </xf>
    <xf numFmtId="1" fontId="60" fillId="3" borderId="22" xfId="2" applyNumberFormat="1" applyFont="1" applyFill="1" applyBorder="1" applyAlignment="1" applyProtection="1">
      <alignment horizontal="center" vertical="center"/>
      <protection locked="0"/>
    </xf>
    <xf numFmtId="1" fontId="60" fillId="3" borderId="23" xfId="2" applyNumberFormat="1" applyFont="1" applyFill="1" applyBorder="1" applyAlignment="1" applyProtection="1">
      <alignment horizontal="center" vertical="center"/>
      <protection locked="0"/>
    </xf>
    <xf numFmtId="1" fontId="60" fillId="3" borderId="24" xfId="2" applyNumberFormat="1" applyFont="1" applyFill="1" applyBorder="1" applyAlignment="1" applyProtection="1">
      <alignment horizontal="center" vertical="center"/>
      <protection locked="0"/>
    </xf>
    <xf numFmtId="49" fontId="60" fillId="3" borderId="21" xfId="2" applyNumberFormat="1" applyFont="1" applyFill="1" applyBorder="1" applyAlignment="1" applyProtection="1">
      <alignment horizontal="center" vertical="center" wrapText="1"/>
      <protection locked="0"/>
    </xf>
    <xf numFmtId="49" fontId="60" fillId="3" borderId="59" xfId="2" applyNumberFormat="1" applyFont="1" applyFill="1" applyBorder="1" applyAlignment="1" applyProtection="1">
      <alignment horizontal="center" vertical="center" wrapText="1"/>
      <protection locked="0"/>
    </xf>
    <xf numFmtId="49" fontId="60" fillId="3" borderId="61" xfId="2" applyNumberFormat="1" applyFont="1" applyFill="1" applyBorder="1" applyAlignment="1" applyProtection="1">
      <alignment horizontal="center" vertical="center" wrapText="1"/>
      <protection locked="0"/>
    </xf>
    <xf numFmtId="49" fontId="62" fillId="3" borderId="97" xfId="0" applyNumberFormat="1" applyFont="1" applyFill="1" applyBorder="1" applyAlignment="1" applyProtection="1">
      <alignment horizontal="center" vertical="center"/>
      <protection locked="0"/>
    </xf>
    <xf numFmtId="0" fontId="62" fillId="3" borderId="117" xfId="0" applyNumberFormat="1" applyFont="1" applyFill="1" applyBorder="1" applyAlignment="1" applyProtection="1">
      <alignment horizontal="center" vertical="center"/>
      <protection locked="0"/>
    </xf>
    <xf numFmtId="0" fontId="11" fillId="3" borderId="69" xfId="0" applyNumberFormat="1" applyFont="1" applyFill="1" applyBorder="1" applyAlignment="1">
      <alignment horizontal="center" vertical="center"/>
    </xf>
    <xf numFmtId="0" fontId="71" fillId="0" borderId="40" xfId="0" applyFont="1" applyBorder="1" applyAlignment="1">
      <alignment horizontal="left" vertical="center" indent="1"/>
    </xf>
    <xf numFmtId="0" fontId="71" fillId="0" borderId="16" xfId="0" applyFont="1" applyBorder="1" applyAlignment="1">
      <alignment horizontal="left" vertical="center" indent="1"/>
    </xf>
    <xf numFmtId="0" fontId="71" fillId="0" borderId="34" xfId="0" applyFont="1" applyBorder="1" applyAlignment="1">
      <alignment horizontal="left" vertical="center" indent="1"/>
    </xf>
    <xf numFmtId="0" fontId="6" fillId="0" borderId="0" xfId="0" applyNumberFormat="1" applyFont="1" applyBorder="1" applyAlignment="1">
      <alignment horizontal="left" indent="1"/>
    </xf>
    <xf numFmtId="0" fontId="63" fillId="3" borderId="10" xfId="0" applyFont="1" applyFill="1" applyBorder="1" applyAlignment="1" applyProtection="1">
      <alignment horizontal="left" vertical="center"/>
      <protection locked="0"/>
    </xf>
    <xf numFmtId="0" fontId="0" fillId="3" borderId="0" xfId="0" applyFill="1" applyBorder="1" applyAlignment="1">
      <alignment horizontal="left" vertical="top"/>
    </xf>
    <xf numFmtId="0" fontId="31" fillId="9" borderId="1" xfId="0" applyNumberFormat="1" applyFont="1" applyFill="1" applyBorder="1" applyAlignment="1">
      <alignment horizontal="left" vertical="center" wrapText="1"/>
    </xf>
    <xf numFmtId="0" fontId="31" fillId="9" borderId="2" xfId="0" applyNumberFormat="1" applyFont="1" applyFill="1" applyBorder="1" applyAlignment="1">
      <alignment horizontal="left" vertical="center" wrapText="1"/>
    </xf>
    <xf numFmtId="0" fontId="31" fillId="9" borderId="3" xfId="0" applyNumberFormat="1" applyFont="1" applyFill="1" applyBorder="1" applyAlignment="1">
      <alignment horizontal="left" vertical="center" wrapText="1"/>
    </xf>
    <xf numFmtId="0" fontId="31" fillId="9" borderId="4" xfId="0" applyNumberFormat="1" applyFont="1" applyFill="1" applyBorder="1" applyAlignment="1">
      <alignment horizontal="left" vertical="center" wrapText="1"/>
    </xf>
    <xf numFmtId="0" fontId="31" fillId="9" borderId="0" xfId="0" applyNumberFormat="1" applyFont="1" applyFill="1" applyBorder="1" applyAlignment="1">
      <alignment horizontal="left" vertical="center" wrapText="1"/>
    </xf>
    <xf numFmtId="0" fontId="31" fillId="9" borderId="10" xfId="0" applyNumberFormat="1" applyFont="1" applyFill="1" applyBorder="1" applyAlignment="1">
      <alignment horizontal="left" vertical="center" wrapText="1"/>
    </xf>
    <xf numFmtId="0" fontId="31" fillId="9" borderId="5" xfId="0" applyNumberFormat="1" applyFont="1" applyFill="1" applyBorder="1" applyAlignment="1">
      <alignment horizontal="left" vertical="center" wrapText="1"/>
    </xf>
    <xf numFmtId="0" fontId="31" fillId="9" borderId="6" xfId="0" applyNumberFormat="1" applyFont="1" applyFill="1" applyBorder="1" applyAlignment="1">
      <alignment horizontal="left" vertical="center" wrapText="1"/>
    </xf>
    <xf numFmtId="0" fontId="31" fillId="9" borderId="7" xfId="0" applyNumberFormat="1" applyFont="1" applyFill="1" applyBorder="1" applyAlignment="1">
      <alignment horizontal="left" vertical="center" wrapText="1"/>
    </xf>
    <xf numFmtId="0" fontId="8" fillId="5" borderId="0" xfId="0" applyFont="1" applyFill="1" applyAlignment="1" applyProtection="1">
      <alignment horizontal="left"/>
      <protection locked="0"/>
    </xf>
    <xf numFmtId="0" fontId="8" fillId="5" borderId="10" xfId="0" applyFont="1" applyFill="1" applyBorder="1" applyAlignment="1" applyProtection="1">
      <alignment horizontal="left"/>
      <protection locked="0"/>
    </xf>
    <xf numFmtId="0" fontId="22" fillId="2" borderId="32" xfId="2" applyFont="1" applyFill="1" applyBorder="1" applyAlignment="1">
      <alignment horizontal="center" vertical="center"/>
    </xf>
    <xf numFmtId="0" fontId="22" fillId="2" borderId="2" xfId="2" applyFont="1" applyFill="1" applyBorder="1" applyAlignment="1">
      <alignment horizontal="center" vertical="center"/>
    </xf>
    <xf numFmtId="0" fontId="22" fillId="2" borderId="3" xfId="2" applyFont="1" applyFill="1" applyBorder="1" applyAlignment="1">
      <alignment horizontal="center" vertical="center"/>
    </xf>
    <xf numFmtId="0" fontId="39" fillId="2" borderId="116" xfId="2" applyFont="1" applyFill="1" applyBorder="1" applyAlignment="1">
      <alignment horizontal="center" vertical="center"/>
    </xf>
    <xf numFmtId="0" fontId="39" fillId="2" borderId="59" xfId="2" applyFont="1" applyFill="1" applyBorder="1" applyAlignment="1">
      <alignment horizontal="center" vertical="center"/>
    </xf>
    <xf numFmtId="0" fontId="11" fillId="5" borderId="58" xfId="2" applyFont="1" applyFill="1" applyBorder="1" applyAlignment="1">
      <alignment horizontal="center" vertical="center"/>
    </xf>
    <xf numFmtId="0" fontId="11" fillId="5" borderId="59" xfId="2" applyFont="1" applyFill="1" applyBorder="1" applyAlignment="1">
      <alignment horizontal="center" vertical="center"/>
    </xf>
    <xf numFmtId="0" fontId="11" fillId="5" borderId="60" xfId="2" applyFont="1" applyFill="1" applyBorder="1" applyAlignment="1">
      <alignment horizontal="center" vertical="center"/>
    </xf>
    <xf numFmtId="0" fontId="70" fillId="2" borderId="30" xfId="2" applyFont="1" applyFill="1" applyBorder="1" applyAlignment="1">
      <alignment horizontal="center" vertical="top" wrapText="1"/>
    </xf>
    <xf numFmtId="0" fontId="70" fillId="2" borderId="6" xfId="2" applyFont="1" applyFill="1" applyBorder="1" applyAlignment="1">
      <alignment horizontal="center" vertical="top" wrapText="1"/>
    </xf>
    <xf numFmtId="0" fontId="70" fillId="2" borderId="7" xfId="2" applyFont="1" applyFill="1" applyBorder="1" applyAlignment="1">
      <alignment horizontal="center" vertical="top" wrapText="1"/>
    </xf>
    <xf numFmtId="0" fontId="11" fillId="5" borderId="14" xfId="2" applyFont="1" applyFill="1" applyBorder="1" applyAlignment="1">
      <alignment horizontal="center" vertical="center"/>
    </xf>
    <xf numFmtId="0" fontId="11" fillId="5" borderId="5" xfId="2" applyFont="1" applyFill="1" applyBorder="1" applyAlignment="1">
      <alignment horizontal="center" vertical="center"/>
    </xf>
    <xf numFmtId="0" fontId="11" fillId="5" borderId="6" xfId="2" applyFont="1" applyFill="1" applyBorder="1" applyAlignment="1">
      <alignment horizontal="center" vertical="center"/>
    </xf>
    <xf numFmtId="0" fontId="11" fillId="5" borderId="112" xfId="2" applyFont="1" applyFill="1" applyBorder="1" applyAlignment="1">
      <alignment horizontal="center" vertical="center"/>
    </xf>
    <xf numFmtId="0" fontId="66" fillId="3" borderId="18" xfId="2" applyFont="1" applyFill="1" applyBorder="1" applyAlignment="1" applyProtection="1">
      <alignment horizontal="center" vertical="center" wrapText="1"/>
      <protection locked="0"/>
    </xf>
    <xf numFmtId="0" fontId="66" fillId="3" borderId="8" xfId="2" applyFont="1" applyFill="1" applyBorder="1" applyAlignment="1" applyProtection="1">
      <alignment horizontal="center" vertical="center" wrapText="1"/>
      <protection locked="0"/>
    </xf>
    <xf numFmtId="0" fontId="66" fillId="3" borderId="37" xfId="2" applyFont="1" applyFill="1" applyBorder="1" applyAlignment="1" applyProtection="1">
      <alignment horizontal="center" vertical="center" wrapText="1"/>
      <protection locked="0"/>
    </xf>
    <xf numFmtId="0" fontId="66" fillId="3" borderId="111" xfId="2" applyFont="1" applyFill="1" applyBorder="1" applyAlignment="1" applyProtection="1">
      <alignment horizontal="center" vertical="center" wrapText="1"/>
      <protection locked="0"/>
    </xf>
    <xf numFmtId="0" fontId="66" fillId="3" borderId="6" xfId="2" applyFont="1" applyFill="1" applyBorder="1" applyAlignment="1" applyProtection="1">
      <alignment horizontal="center" vertical="center" wrapText="1"/>
      <protection locked="0"/>
    </xf>
    <xf numFmtId="0" fontId="66" fillId="3" borderId="31" xfId="2" applyFont="1" applyFill="1" applyBorder="1" applyAlignment="1" applyProtection="1">
      <alignment horizontal="center" vertical="center" wrapText="1"/>
      <protection locked="0"/>
    </xf>
    <xf numFmtId="0" fontId="9" fillId="3" borderId="41" xfId="2" applyFont="1" applyFill="1" applyBorder="1" applyAlignment="1" applyProtection="1">
      <alignment horizontal="left" vertical="center"/>
      <protection locked="0"/>
    </xf>
    <xf numFmtId="0" fontId="9" fillId="3" borderId="42" xfId="2" applyFont="1" applyFill="1" applyBorder="1" applyAlignment="1" applyProtection="1">
      <alignment horizontal="left" vertical="center"/>
      <protection locked="0"/>
    </xf>
    <xf numFmtId="0" fontId="9" fillId="3" borderId="43" xfId="2" applyFont="1" applyFill="1" applyBorder="1" applyAlignment="1" applyProtection="1">
      <alignment horizontal="left" vertical="center"/>
      <protection locked="0"/>
    </xf>
    <xf numFmtId="0" fontId="31" fillId="8" borderId="111" xfId="2" applyFont="1" applyFill="1" applyBorder="1" applyAlignment="1">
      <alignment horizontal="center" vertical="center" wrapText="1"/>
    </xf>
    <xf numFmtId="0" fontId="31" fillId="8" borderId="6" xfId="2" applyFont="1" applyFill="1" applyBorder="1" applyAlignment="1">
      <alignment horizontal="center" vertical="center" wrapText="1"/>
    </xf>
    <xf numFmtId="0" fontId="31" fillId="8" borderId="112" xfId="2" applyFont="1" applyFill="1" applyBorder="1" applyAlignment="1">
      <alignment horizontal="center" vertical="center" wrapText="1"/>
    </xf>
    <xf numFmtId="49" fontId="60" fillId="3" borderId="60" xfId="2" applyNumberFormat="1" applyFont="1" applyFill="1" applyBorder="1" applyAlignment="1" applyProtection="1">
      <alignment horizontal="center" vertical="center" wrapText="1"/>
      <protection locked="0"/>
    </xf>
    <xf numFmtId="49" fontId="60" fillId="3" borderId="22" xfId="2" applyNumberFormat="1" applyFont="1" applyFill="1" applyBorder="1" applyAlignment="1" applyProtection="1">
      <alignment horizontal="center" vertical="center" wrapText="1"/>
      <protection locked="0"/>
    </xf>
    <xf numFmtId="49" fontId="60" fillId="3" borderId="23" xfId="2" applyNumberFormat="1" applyFont="1" applyFill="1" applyBorder="1" applyAlignment="1" applyProtection="1">
      <alignment horizontal="center" vertical="center" wrapText="1"/>
      <protection locked="0"/>
    </xf>
    <xf numFmtId="49" fontId="60" fillId="3" borderId="24" xfId="2" applyNumberFormat="1" applyFont="1" applyFill="1" applyBorder="1" applyAlignment="1" applyProtection="1">
      <alignment horizontal="center" vertical="center" wrapText="1"/>
      <protection locked="0"/>
    </xf>
    <xf numFmtId="49" fontId="60" fillId="3" borderId="56" xfId="2" applyNumberFormat="1" applyFont="1" applyFill="1" applyBorder="1" applyAlignment="1" applyProtection="1">
      <alignment horizontal="center" vertical="center" wrapText="1"/>
      <protection locked="0"/>
    </xf>
    <xf numFmtId="49" fontId="60" fillId="3" borderId="27" xfId="2" applyNumberFormat="1" applyFont="1" applyFill="1" applyBorder="1" applyAlignment="1" applyProtection="1">
      <alignment horizontal="center" vertical="center" wrapText="1"/>
      <protection locked="0"/>
    </xf>
    <xf numFmtId="49" fontId="60" fillId="3" borderId="54" xfId="2" applyNumberFormat="1" applyFont="1" applyFill="1" applyBorder="1" applyAlignment="1" applyProtection="1">
      <alignment horizontal="center" vertical="center" wrapText="1"/>
      <protection locked="0"/>
    </xf>
    <xf numFmtId="1" fontId="60" fillId="3" borderId="56" xfId="2" applyNumberFormat="1" applyFont="1" applyFill="1" applyBorder="1" applyAlignment="1" applyProtection="1">
      <alignment horizontal="center" vertical="center"/>
      <protection locked="0"/>
    </xf>
    <xf numFmtId="1" fontId="60" fillId="3" borderId="27" xfId="2" applyNumberFormat="1" applyFont="1" applyFill="1" applyBorder="1" applyAlignment="1" applyProtection="1">
      <alignment horizontal="center" vertical="center"/>
      <protection locked="0"/>
    </xf>
    <xf numFmtId="1" fontId="60" fillId="3" borderId="54" xfId="2" applyNumberFormat="1" applyFont="1" applyFill="1" applyBorder="1" applyAlignment="1" applyProtection="1">
      <alignment horizontal="center" vertical="center"/>
      <protection locked="0"/>
    </xf>
    <xf numFmtId="0" fontId="0" fillId="0" borderId="0" xfId="0" applyAlignment="1">
      <alignment horizontal="left" vertical="center"/>
    </xf>
    <xf numFmtId="0" fontId="18" fillId="5" borderId="0" xfId="2" applyFont="1" applyFill="1" applyBorder="1" applyAlignment="1">
      <alignment horizontal="center" vertical="center" wrapText="1"/>
    </xf>
    <xf numFmtId="0" fontId="41" fillId="5" borderId="0" xfId="0" applyFont="1" applyFill="1" applyBorder="1" applyAlignment="1">
      <alignment horizontal="left"/>
    </xf>
    <xf numFmtId="0" fontId="11" fillId="5" borderId="22" xfId="0" applyNumberFormat="1" applyFont="1" applyFill="1" applyBorder="1" applyAlignment="1">
      <alignment horizontal="center" vertical="center"/>
    </xf>
    <xf numFmtId="0" fontId="11" fillId="5" borderId="23" xfId="0" applyNumberFormat="1" applyFont="1" applyFill="1" applyBorder="1" applyAlignment="1">
      <alignment horizontal="center" vertical="center"/>
    </xf>
    <xf numFmtId="0" fontId="11" fillId="5" borderId="50" xfId="0" applyNumberFormat="1" applyFont="1" applyFill="1" applyBorder="1" applyAlignment="1">
      <alignment horizontal="center" vertical="center"/>
    </xf>
    <xf numFmtId="49" fontId="33" fillId="5" borderId="71" xfId="0" applyNumberFormat="1" applyFont="1" applyFill="1" applyBorder="1" applyAlignment="1" applyProtection="1">
      <alignment horizontal="center" vertical="center"/>
      <protection locked="0"/>
    </xf>
    <xf numFmtId="0" fontId="33" fillId="5" borderId="72" xfId="0" applyNumberFormat="1" applyFont="1" applyFill="1" applyBorder="1" applyAlignment="1" applyProtection="1">
      <alignment horizontal="center" vertical="center"/>
      <protection locked="0"/>
    </xf>
    <xf numFmtId="49" fontId="33" fillId="5" borderId="56" xfId="0" applyNumberFormat="1" applyFont="1" applyFill="1" applyBorder="1" applyAlignment="1" applyProtection="1">
      <alignment horizontal="center" vertical="top"/>
      <protection locked="0"/>
    </xf>
    <xf numFmtId="0" fontId="33" fillId="5" borderId="27" xfId="0" applyNumberFormat="1" applyFont="1" applyFill="1" applyBorder="1" applyAlignment="1" applyProtection="1">
      <alignment horizontal="center" vertical="top"/>
      <protection locked="0"/>
    </xf>
    <xf numFmtId="0" fontId="0" fillId="0" borderId="52" xfId="0" applyBorder="1" applyAlignment="1">
      <alignment horizontal="center" vertical="top"/>
    </xf>
    <xf numFmtId="49" fontId="33" fillId="5" borderId="64" xfId="0" applyNumberFormat="1" applyFont="1" applyFill="1" applyBorder="1" applyAlignment="1" applyProtection="1">
      <alignment horizontal="center" vertical="center"/>
      <protection locked="0"/>
    </xf>
    <xf numFmtId="0" fontId="33" fillId="5" borderId="27" xfId="0" applyNumberFormat="1" applyFont="1" applyFill="1" applyBorder="1" applyAlignment="1" applyProtection="1">
      <alignment horizontal="center" vertical="center"/>
      <protection locked="0"/>
    </xf>
    <xf numFmtId="0" fontId="33" fillId="5" borderId="54" xfId="0" applyNumberFormat="1" applyFont="1" applyFill="1" applyBorder="1" applyAlignment="1" applyProtection="1">
      <alignment horizontal="center" vertical="center"/>
      <protection locked="0"/>
    </xf>
    <xf numFmtId="0" fontId="33" fillId="5" borderId="56" xfId="0" applyNumberFormat="1" applyFont="1" applyFill="1" applyBorder="1" applyAlignment="1" applyProtection="1">
      <alignment horizontal="center" vertical="center"/>
      <protection locked="0"/>
    </xf>
    <xf numFmtId="0" fontId="33" fillId="5" borderId="52" xfId="0" applyNumberFormat="1" applyFont="1" applyFill="1" applyBorder="1" applyAlignment="1" applyProtection="1">
      <alignment horizontal="center" vertical="center"/>
      <protection locked="0"/>
    </xf>
    <xf numFmtId="0" fontId="9" fillId="5" borderId="4" xfId="0" applyNumberFormat="1" applyFont="1" applyFill="1" applyBorder="1" applyAlignment="1">
      <alignment horizontal="left" vertical="top"/>
    </xf>
    <xf numFmtId="0" fontId="9" fillId="5" borderId="0" xfId="0" applyNumberFormat="1" applyFont="1" applyFill="1" applyBorder="1" applyAlignment="1">
      <alignment horizontal="left" vertical="top"/>
    </xf>
    <xf numFmtId="0" fontId="0" fillId="0" borderId="10" xfId="0" applyBorder="1" applyAlignment="1">
      <alignment horizontal="left" vertical="top"/>
    </xf>
    <xf numFmtId="0" fontId="11" fillId="5" borderId="70" xfId="0" applyNumberFormat="1" applyFont="1" applyFill="1" applyBorder="1" applyAlignment="1">
      <alignment horizontal="center" vertical="center"/>
    </xf>
    <xf numFmtId="0" fontId="11" fillId="5" borderId="68" xfId="0" applyNumberFormat="1" applyFont="1" applyFill="1" applyBorder="1" applyAlignment="1">
      <alignment horizontal="center" vertical="center"/>
    </xf>
    <xf numFmtId="0" fontId="11" fillId="5" borderId="22" xfId="0" applyNumberFormat="1" applyFont="1" applyFill="1" applyBorder="1" applyAlignment="1">
      <alignment horizontal="center" vertical="top"/>
    </xf>
    <xf numFmtId="0" fontId="11" fillId="5" borderId="23" xfId="0" applyNumberFormat="1" applyFont="1" applyFill="1" applyBorder="1" applyAlignment="1">
      <alignment horizontal="center" vertical="top"/>
    </xf>
    <xf numFmtId="0" fontId="0" fillId="0" borderId="50" xfId="0" applyBorder="1" applyAlignment="1">
      <alignment horizontal="center" vertical="top"/>
    </xf>
    <xf numFmtId="0" fontId="11" fillId="5" borderId="51" xfId="0" applyNumberFormat="1" applyFont="1" applyFill="1" applyBorder="1" applyAlignment="1">
      <alignment horizontal="center" vertical="center"/>
    </xf>
    <xf numFmtId="0" fontId="11" fillId="5" borderId="24" xfId="0" applyNumberFormat="1" applyFont="1" applyFill="1" applyBorder="1" applyAlignment="1">
      <alignment horizontal="center" vertical="center"/>
    </xf>
    <xf numFmtId="0" fontId="11" fillId="5" borderId="4" xfId="0" applyNumberFormat="1" applyFont="1" applyFill="1" applyBorder="1" applyAlignment="1">
      <alignment horizontal="left" vertical="top"/>
    </xf>
    <xf numFmtId="0" fontId="11" fillId="5" borderId="0" xfId="0" applyNumberFormat="1" applyFont="1" applyFill="1" applyBorder="1" applyAlignment="1">
      <alignment horizontal="left" vertical="top"/>
    </xf>
    <xf numFmtId="0" fontId="0" fillId="0" borderId="0" xfId="0" applyBorder="1" applyAlignment="1">
      <alignment horizontal="left" vertical="top"/>
    </xf>
    <xf numFmtId="0" fontId="33" fillId="5" borderId="4" xfId="0" applyNumberFormat="1" applyFont="1" applyFill="1" applyBorder="1" applyAlignment="1" applyProtection="1">
      <alignment horizontal="left" vertical="top"/>
      <protection locked="0"/>
    </xf>
    <xf numFmtId="0" fontId="33" fillId="5" borderId="0" xfId="0" applyNumberFormat="1" applyFont="1" applyFill="1" applyBorder="1" applyAlignment="1" applyProtection="1">
      <alignment horizontal="left" vertical="top"/>
      <protection locked="0"/>
    </xf>
    <xf numFmtId="0" fontId="33" fillId="5" borderId="4" xfId="0" applyNumberFormat="1" applyFont="1" applyFill="1" applyBorder="1" applyAlignment="1" applyProtection="1">
      <alignment horizontal="left" vertical="center"/>
      <protection locked="0"/>
    </xf>
    <xf numFmtId="0" fontId="33" fillId="5" borderId="0" xfId="0" applyNumberFormat="1" applyFont="1" applyFill="1" applyBorder="1" applyAlignment="1" applyProtection="1">
      <alignment horizontal="left" vertical="center"/>
      <protection locked="0"/>
    </xf>
    <xf numFmtId="0" fontId="33" fillId="5" borderId="10" xfId="0" applyNumberFormat="1" applyFont="1" applyFill="1" applyBorder="1" applyAlignment="1" applyProtection="1">
      <alignment horizontal="left" vertical="center"/>
      <protection locked="0"/>
    </xf>
    <xf numFmtId="0" fontId="30" fillId="2" borderId="65" xfId="2" applyFont="1" applyFill="1" applyBorder="1" applyAlignment="1" applyProtection="1">
      <alignment horizontal="center" vertical="center" wrapText="1"/>
    </xf>
    <xf numFmtId="0" fontId="30" fillId="2" borderId="66" xfId="2" applyFont="1" applyFill="1" applyBorder="1" applyAlignment="1" applyProtection="1">
      <alignment horizontal="center" vertical="center" wrapText="1"/>
    </xf>
    <xf numFmtId="0" fontId="30" fillId="2" borderId="67" xfId="2" applyFont="1" applyFill="1" applyBorder="1" applyAlignment="1" applyProtection="1">
      <alignment horizontal="center" vertical="center" wrapText="1"/>
    </xf>
    <xf numFmtId="0" fontId="40" fillId="2" borderId="1" xfId="2" applyNumberFormat="1" applyFont="1" applyFill="1" applyBorder="1" applyAlignment="1">
      <alignment horizontal="center" vertical="center"/>
    </xf>
    <xf numFmtId="0" fontId="40" fillId="2" borderId="2" xfId="2" applyNumberFormat="1" applyFont="1" applyFill="1" applyBorder="1" applyAlignment="1">
      <alignment horizontal="center" vertical="center"/>
    </xf>
    <xf numFmtId="0" fontId="40" fillId="2" borderId="3" xfId="2" applyNumberFormat="1" applyFont="1" applyFill="1" applyBorder="1" applyAlignment="1">
      <alignment horizontal="center" vertical="center"/>
    </xf>
    <xf numFmtId="0" fontId="40" fillId="2" borderId="15" xfId="2" applyNumberFormat="1" applyFont="1" applyFill="1" applyBorder="1" applyAlignment="1">
      <alignment horizontal="center" vertical="center" wrapText="1"/>
    </xf>
    <xf numFmtId="0" fontId="40" fillId="2" borderId="16" xfId="2" applyNumberFormat="1" applyFont="1" applyFill="1" applyBorder="1" applyAlignment="1">
      <alignment horizontal="center" vertical="center" wrapText="1"/>
    </xf>
    <xf numFmtId="0" fontId="40" fillId="2" borderId="17" xfId="2" applyNumberFormat="1" applyFont="1" applyFill="1" applyBorder="1" applyAlignment="1">
      <alignment horizontal="center" vertical="center" wrapText="1"/>
    </xf>
    <xf numFmtId="0" fontId="14" fillId="5" borderId="4" xfId="2" applyNumberFormat="1" applyFont="1" applyFill="1" applyBorder="1" applyAlignment="1">
      <alignment horizontal="center" vertical="center"/>
    </xf>
    <xf numFmtId="0" fontId="14" fillId="5" borderId="0" xfId="2" applyNumberFormat="1" applyFont="1" applyFill="1" applyBorder="1" applyAlignment="1">
      <alignment horizontal="center" vertical="center"/>
    </xf>
    <xf numFmtId="0" fontId="14" fillId="5" borderId="10" xfId="2" applyNumberFormat="1" applyFont="1" applyFill="1" applyBorder="1" applyAlignment="1">
      <alignment horizontal="center" vertical="center"/>
    </xf>
    <xf numFmtId="0" fontId="11" fillId="5" borderId="10" xfId="0" applyNumberFormat="1" applyFont="1" applyFill="1" applyBorder="1" applyAlignment="1">
      <alignment horizontal="left" vertical="top"/>
    </xf>
    <xf numFmtId="0" fontId="11" fillId="10" borderId="65" xfId="2" applyFont="1" applyFill="1" applyBorder="1" applyAlignment="1">
      <alignment horizontal="center" vertical="center" wrapText="1"/>
    </xf>
    <xf numFmtId="0" fontId="11" fillId="10" borderId="66" xfId="2" applyFont="1" applyFill="1" applyBorder="1" applyAlignment="1">
      <alignment horizontal="center" vertical="center" wrapText="1"/>
    </xf>
    <xf numFmtId="0" fontId="11" fillId="10" borderId="67" xfId="2" applyFont="1" applyFill="1" applyBorder="1" applyAlignment="1">
      <alignment horizontal="center" vertical="center" wrapText="1"/>
    </xf>
    <xf numFmtId="0" fontId="7" fillId="3" borderId="41" xfId="0" applyFont="1" applyFill="1" applyBorder="1" applyAlignment="1">
      <alignment horizontal="center"/>
    </xf>
    <xf numFmtId="0" fontId="7" fillId="3" borderId="42" xfId="0" applyFont="1" applyFill="1" applyBorder="1" applyAlignment="1">
      <alignment horizontal="center"/>
    </xf>
    <xf numFmtId="0" fontId="7" fillId="3" borderId="43" xfId="0" applyFont="1" applyFill="1" applyBorder="1" applyAlignment="1">
      <alignment horizontal="center"/>
    </xf>
    <xf numFmtId="0" fontId="33" fillId="3" borderId="65" xfId="0" applyFont="1" applyFill="1" applyBorder="1" applyAlignment="1" applyProtection="1">
      <alignment horizontal="center" vertical="center"/>
      <protection locked="0"/>
    </xf>
    <xf numFmtId="0" fontId="33" fillId="3" borderId="66" xfId="0" applyFont="1" applyFill="1" applyBorder="1" applyAlignment="1" applyProtection="1">
      <alignment horizontal="center" vertical="center"/>
      <protection locked="0"/>
    </xf>
    <xf numFmtId="0" fontId="33" fillId="3" borderId="67" xfId="0" applyFont="1" applyFill="1" applyBorder="1" applyAlignment="1" applyProtection="1">
      <alignment horizontal="center" vertical="center"/>
      <protection locked="0"/>
    </xf>
    <xf numFmtId="0" fontId="29" fillId="3" borderId="56" xfId="2" applyNumberFormat="1" applyFont="1" applyFill="1" applyBorder="1" applyAlignment="1" applyProtection="1">
      <alignment horizontal="center" vertical="center"/>
      <protection locked="0"/>
    </xf>
    <xf numFmtId="0" fontId="29" fillId="3" borderId="54" xfId="2" applyNumberFormat="1" applyFont="1" applyFill="1" applyBorder="1" applyAlignment="1" applyProtection="1">
      <alignment horizontal="center" vertical="center"/>
      <protection locked="0"/>
    </xf>
    <xf numFmtId="49" fontId="29" fillId="3" borderId="56" xfId="2" applyNumberFormat="1" applyFont="1" applyFill="1" applyBorder="1" applyAlignment="1" applyProtection="1">
      <alignment horizontal="center" vertical="center"/>
      <protection locked="0"/>
    </xf>
    <xf numFmtId="49" fontId="29" fillId="3" borderId="27" xfId="2" applyNumberFormat="1" applyFont="1" applyFill="1" applyBorder="1" applyAlignment="1" applyProtection="1">
      <alignment horizontal="center" vertical="center"/>
      <protection locked="0"/>
    </xf>
    <xf numFmtId="49" fontId="29" fillId="3" borderId="74" xfId="2" applyNumberFormat="1" applyFont="1" applyFill="1" applyBorder="1" applyAlignment="1" applyProtection="1">
      <alignment horizontal="center" vertical="center"/>
      <protection locked="0"/>
    </xf>
    <xf numFmtId="0" fontId="21" fillId="0" borderId="28" xfId="0" applyFont="1" applyBorder="1" applyAlignment="1">
      <alignment horizontal="left" vertical="center"/>
    </xf>
    <xf numFmtId="0" fontId="21" fillId="0" borderId="0" xfId="0" applyFont="1" applyBorder="1" applyAlignment="1">
      <alignment horizontal="left" vertical="center"/>
    </xf>
    <xf numFmtId="0" fontId="9" fillId="3" borderId="32" xfId="2" applyFont="1" applyFill="1" applyBorder="1" applyAlignment="1" applyProtection="1">
      <alignment horizontal="left" vertical="center"/>
      <protection locked="0"/>
    </xf>
    <xf numFmtId="0" fontId="9" fillId="3" borderId="2" xfId="2" applyFont="1" applyFill="1" applyBorder="1" applyAlignment="1" applyProtection="1">
      <alignment horizontal="left" vertical="center"/>
      <protection locked="0"/>
    </xf>
    <xf numFmtId="0" fontId="9" fillId="3" borderId="33" xfId="2" applyFont="1" applyFill="1" applyBorder="1" applyAlignment="1" applyProtection="1">
      <alignment horizontal="left" vertical="center"/>
      <protection locked="0"/>
    </xf>
    <xf numFmtId="49" fontId="28" fillId="3" borderId="53" xfId="2" applyNumberFormat="1" applyFont="1" applyFill="1" applyBorder="1" applyAlignment="1" applyProtection="1">
      <alignment horizontal="center" vertical="center"/>
      <protection locked="0"/>
    </xf>
    <xf numFmtId="49" fontId="28" fillId="3" borderId="27" xfId="2" applyNumberFormat="1" applyFont="1" applyFill="1" applyBorder="1" applyAlignment="1" applyProtection="1">
      <alignment horizontal="center" vertical="center"/>
      <protection locked="0"/>
    </xf>
    <xf numFmtId="49" fontId="28" fillId="3" borderId="54" xfId="2" applyNumberFormat="1" applyFont="1" applyFill="1" applyBorder="1" applyAlignment="1" applyProtection="1">
      <alignment horizontal="center" vertical="center"/>
      <protection locked="0"/>
    </xf>
    <xf numFmtId="49" fontId="28" fillId="3" borderId="56" xfId="2" applyNumberFormat="1" applyFont="1" applyFill="1" applyBorder="1" applyAlignment="1" applyProtection="1">
      <alignment horizontal="center" vertical="center"/>
      <protection locked="0"/>
    </xf>
    <xf numFmtId="1" fontId="28" fillId="3" borderId="56" xfId="2" applyNumberFormat="1" applyFont="1" applyFill="1" applyBorder="1" applyAlignment="1" applyProtection="1">
      <alignment horizontal="center" vertical="center"/>
      <protection locked="0"/>
    </xf>
    <xf numFmtId="1" fontId="28" fillId="3" borderId="27" xfId="2" applyNumberFormat="1" applyFont="1" applyFill="1" applyBorder="1" applyAlignment="1" applyProtection="1">
      <alignment horizontal="center" vertical="center"/>
      <protection locked="0"/>
    </xf>
    <xf numFmtId="1" fontId="28" fillId="3" borderId="54" xfId="2" applyNumberFormat="1" applyFont="1" applyFill="1" applyBorder="1" applyAlignment="1" applyProtection="1">
      <alignment horizontal="center" vertical="center"/>
      <protection locked="0"/>
    </xf>
    <xf numFmtId="0" fontId="29" fillId="3" borderId="22" xfId="2" applyNumberFormat="1" applyFont="1" applyFill="1" applyBorder="1" applyAlignment="1" applyProtection="1">
      <alignment horizontal="center" vertical="center"/>
      <protection locked="0"/>
    </xf>
    <xf numFmtId="0" fontId="29" fillId="3" borderId="24" xfId="2" applyNumberFormat="1" applyFont="1" applyFill="1" applyBorder="1" applyAlignment="1" applyProtection="1">
      <alignment horizontal="center" vertical="center"/>
      <protection locked="0"/>
    </xf>
    <xf numFmtId="49" fontId="29" fillId="3" borderId="22" xfId="2" applyNumberFormat="1" applyFont="1" applyFill="1" applyBorder="1" applyAlignment="1" applyProtection="1">
      <alignment horizontal="center" vertical="center"/>
      <protection locked="0"/>
    </xf>
    <xf numFmtId="49" fontId="29" fillId="3" borderId="23" xfId="2" applyNumberFormat="1" applyFont="1" applyFill="1" applyBorder="1" applyAlignment="1" applyProtection="1">
      <alignment horizontal="center" vertical="center"/>
      <protection locked="0"/>
    </xf>
    <xf numFmtId="49" fontId="29" fillId="3" borderId="57" xfId="2" applyNumberFormat="1" applyFont="1" applyFill="1" applyBorder="1" applyAlignment="1" applyProtection="1">
      <alignment horizontal="center" vertical="center"/>
      <protection locked="0"/>
    </xf>
    <xf numFmtId="49" fontId="28" fillId="3" borderId="39" xfId="2" applyNumberFormat="1" applyFont="1" applyFill="1" applyBorder="1" applyAlignment="1" applyProtection="1">
      <alignment horizontal="center" vertical="center"/>
      <protection locked="0"/>
    </xf>
    <xf numFmtId="49" fontId="28" fillId="3" borderId="23" xfId="2" applyNumberFormat="1" applyFont="1" applyFill="1" applyBorder="1" applyAlignment="1" applyProtection="1">
      <alignment horizontal="center" vertical="center"/>
      <protection locked="0"/>
    </xf>
    <xf numFmtId="49" fontId="28" fillId="3" borderId="24" xfId="2" applyNumberFormat="1" applyFont="1" applyFill="1" applyBorder="1" applyAlignment="1" applyProtection="1">
      <alignment horizontal="center" vertical="center"/>
      <protection locked="0"/>
    </xf>
    <xf numFmtId="49" fontId="28" fillId="3" borderId="22" xfId="2" applyNumberFormat="1" applyFont="1" applyFill="1" applyBorder="1" applyAlignment="1" applyProtection="1">
      <alignment horizontal="center" vertical="center"/>
      <protection locked="0"/>
    </xf>
    <xf numFmtId="1" fontId="28" fillId="3" borderId="22" xfId="2" applyNumberFormat="1" applyFont="1" applyFill="1" applyBorder="1" applyAlignment="1" applyProtection="1">
      <alignment horizontal="center" vertical="center"/>
      <protection locked="0"/>
    </xf>
    <xf numFmtId="1" fontId="28" fillId="3" borderId="23" xfId="2" applyNumberFormat="1" applyFont="1" applyFill="1" applyBorder="1" applyAlignment="1" applyProtection="1">
      <alignment horizontal="center" vertical="center"/>
      <protection locked="0"/>
    </xf>
    <xf numFmtId="1" fontId="28" fillId="3" borderId="24" xfId="2" applyNumberFormat="1" applyFont="1" applyFill="1" applyBorder="1" applyAlignment="1" applyProtection="1">
      <alignment horizontal="center" vertical="center"/>
      <protection locked="0"/>
    </xf>
    <xf numFmtId="49" fontId="29" fillId="3" borderId="24" xfId="2" applyNumberFormat="1" applyFont="1" applyFill="1" applyBorder="1" applyAlignment="1" applyProtection="1">
      <alignment horizontal="center" vertical="center"/>
      <protection locked="0"/>
    </xf>
    <xf numFmtId="49" fontId="28" fillId="3" borderId="58" xfId="2" applyNumberFormat="1" applyFont="1" applyFill="1" applyBorder="1" applyAlignment="1" applyProtection="1">
      <alignment horizontal="center" vertical="center"/>
      <protection locked="0"/>
    </xf>
    <xf numFmtId="49" fontId="28" fillId="3" borderId="59" xfId="2" applyNumberFormat="1" applyFont="1" applyFill="1" applyBorder="1" applyAlignment="1" applyProtection="1">
      <alignment horizontal="center" vertical="center"/>
      <protection locked="0"/>
    </xf>
    <xf numFmtId="49" fontId="28" fillId="3" borderId="60" xfId="2" applyNumberFormat="1" applyFont="1" applyFill="1" applyBorder="1" applyAlignment="1" applyProtection="1">
      <alignment horizontal="center" vertical="center"/>
      <protection locked="0"/>
    </xf>
    <xf numFmtId="49" fontId="28" fillId="3" borderId="21" xfId="2" applyNumberFormat="1" applyFont="1" applyFill="1" applyBorder="1" applyAlignment="1" applyProtection="1">
      <alignment horizontal="center" vertical="center"/>
      <protection locked="0"/>
    </xf>
    <xf numFmtId="1" fontId="28" fillId="3" borderId="21" xfId="2" applyNumberFormat="1" applyFont="1" applyFill="1" applyBorder="1" applyAlignment="1" applyProtection="1">
      <alignment horizontal="center" vertical="center"/>
      <protection locked="0"/>
    </xf>
    <xf numFmtId="1" fontId="28" fillId="3" borderId="59" xfId="2" applyNumberFormat="1" applyFont="1" applyFill="1" applyBorder="1" applyAlignment="1" applyProtection="1">
      <alignment horizontal="center" vertical="center"/>
      <protection locked="0"/>
    </xf>
    <xf numFmtId="1" fontId="28" fillId="3" borderId="60" xfId="2" applyNumberFormat="1" applyFont="1" applyFill="1" applyBorder="1" applyAlignment="1" applyProtection="1">
      <alignment horizontal="center" vertical="center"/>
      <protection locked="0"/>
    </xf>
    <xf numFmtId="49" fontId="29" fillId="3" borderId="21" xfId="2" applyNumberFormat="1" applyFont="1" applyFill="1" applyBorder="1" applyAlignment="1" applyProtection="1">
      <alignment horizontal="center" vertical="center"/>
      <protection locked="0"/>
    </xf>
    <xf numFmtId="49" fontId="29" fillId="3" borderId="59" xfId="2" applyNumberFormat="1" applyFont="1" applyFill="1" applyBorder="1" applyAlignment="1" applyProtection="1">
      <alignment horizontal="center" vertical="center"/>
      <protection locked="0"/>
    </xf>
    <xf numFmtId="0" fontId="29" fillId="3" borderId="21" xfId="2" applyNumberFormat="1" applyFont="1" applyFill="1" applyBorder="1" applyAlignment="1" applyProtection="1">
      <alignment horizontal="center" vertical="center"/>
      <protection locked="0"/>
    </xf>
    <xf numFmtId="0" fontId="29" fillId="3" borderId="60" xfId="2" applyNumberFormat="1" applyFont="1" applyFill="1" applyBorder="1" applyAlignment="1" applyProtection="1">
      <alignment horizontal="center" vertical="center"/>
      <protection locked="0"/>
    </xf>
    <xf numFmtId="49" fontId="29" fillId="3" borderId="61" xfId="2" applyNumberFormat="1" applyFont="1" applyFill="1" applyBorder="1" applyAlignment="1" applyProtection="1">
      <alignment horizontal="center" vertical="center"/>
      <protection locked="0"/>
    </xf>
    <xf numFmtId="0" fontId="38" fillId="2" borderId="65" xfId="2" applyFont="1" applyFill="1" applyBorder="1" applyAlignment="1">
      <alignment horizontal="center" vertical="center"/>
    </xf>
    <xf numFmtId="0" fontId="38" fillId="2" borderId="66" xfId="2" applyFont="1" applyFill="1" applyBorder="1" applyAlignment="1">
      <alignment horizontal="center" vertical="center"/>
    </xf>
    <xf numFmtId="0" fontId="38" fillId="2" borderId="67" xfId="2" applyFont="1" applyFill="1" applyBorder="1" applyAlignment="1">
      <alignment horizontal="center" vertical="center"/>
    </xf>
    <xf numFmtId="0" fontId="11" fillId="8" borderId="40" xfId="2" applyFont="1" applyFill="1" applyBorder="1" applyAlignment="1">
      <alignment horizontal="center" vertical="center" wrapText="1"/>
    </xf>
    <xf numFmtId="0" fontId="11" fillId="8" borderId="16" xfId="2" applyFont="1" applyFill="1" applyBorder="1" applyAlignment="1">
      <alignment horizontal="center" vertical="center" wrapText="1"/>
    </xf>
    <xf numFmtId="0" fontId="11" fillId="8" borderId="49" xfId="2" applyFont="1" applyFill="1" applyBorder="1" applyAlignment="1">
      <alignment horizontal="center" vertical="center" wrapText="1"/>
    </xf>
    <xf numFmtId="0" fontId="11" fillId="8" borderId="55" xfId="2" applyFont="1" applyFill="1" applyBorder="1" applyAlignment="1">
      <alignment horizontal="center" vertical="center" wrapText="1"/>
    </xf>
    <xf numFmtId="0" fontId="11" fillId="8" borderId="34" xfId="2" applyFont="1" applyFill="1" applyBorder="1" applyAlignment="1">
      <alignment horizontal="center" vertical="center" wrapText="1"/>
    </xf>
    <xf numFmtId="49" fontId="33" fillId="3" borderId="22" xfId="0" applyNumberFormat="1" applyFont="1" applyFill="1" applyBorder="1" applyAlignment="1" applyProtection="1">
      <alignment horizontal="center" vertical="center"/>
      <protection locked="0"/>
    </xf>
    <xf numFmtId="49" fontId="33" fillId="3" borderId="23" xfId="0" applyNumberFormat="1" applyFont="1" applyFill="1" applyBorder="1" applyAlignment="1" applyProtection="1">
      <alignment horizontal="center" vertical="center"/>
      <protection locked="0"/>
    </xf>
    <xf numFmtId="49" fontId="33" fillId="3" borderId="50" xfId="0" applyNumberFormat="1" applyFont="1" applyFill="1" applyBorder="1" applyAlignment="1" applyProtection="1">
      <alignment horizontal="center" vertical="center"/>
      <protection locked="0"/>
    </xf>
    <xf numFmtId="49" fontId="5" fillId="3" borderId="22" xfId="1" applyNumberFormat="1" applyFill="1" applyBorder="1" applyAlignment="1" applyProtection="1">
      <alignment horizontal="center" vertical="center"/>
      <protection locked="0"/>
    </xf>
    <xf numFmtId="49" fontId="34" fillId="3" borderId="23" xfId="1" applyNumberFormat="1" applyFont="1" applyFill="1" applyBorder="1" applyAlignment="1" applyProtection="1">
      <alignment horizontal="center" vertical="center"/>
      <protection locked="0"/>
    </xf>
    <xf numFmtId="49" fontId="34" fillId="3" borderId="50" xfId="1" applyNumberFormat="1" applyFont="1" applyFill="1" applyBorder="1" applyAlignment="1" applyProtection="1">
      <alignment horizontal="center" vertical="center"/>
      <protection locked="0"/>
    </xf>
    <xf numFmtId="0" fontId="7" fillId="5" borderId="14" xfId="2" applyFont="1" applyFill="1" applyBorder="1" applyAlignment="1">
      <alignment horizontal="center" vertical="center" wrapText="1"/>
    </xf>
    <xf numFmtId="0" fontId="7" fillId="5" borderId="8" xfId="2" applyFont="1" applyFill="1" applyBorder="1" applyAlignment="1">
      <alignment horizontal="center" vertical="center" wrapText="1"/>
    </xf>
    <xf numFmtId="0" fontId="7" fillId="5" borderId="37" xfId="2" applyFont="1" applyFill="1" applyBorder="1" applyAlignment="1">
      <alignment horizontal="center" vertical="center" wrapText="1"/>
    </xf>
    <xf numFmtId="0" fontId="7" fillId="5" borderId="5" xfId="2" applyFont="1" applyFill="1" applyBorder="1" applyAlignment="1">
      <alignment horizontal="center" vertical="center" wrapText="1"/>
    </xf>
    <xf numFmtId="0" fontId="7" fillId="5" borderId="6" xfId="2" applyFont="1" applyFill="1" applyBorder="1" applyAlignment="1">
      <alignment horizontal="center" vertical="center" wrapText="1"/>
    </xf>
    <xf numFmtId="0" fontId="7" fillId="5" borderId="31" xfId="2" applyFont="1" applyFill="1" applyBorder="1" applyAlignment="1">
      <alignment horizontal="center" vertical="center" wrapText="1"/>
    </xf>
    <xf numFmtId="0" fontId="33" fillId="3" borderId="56" xfId="0" applyFont="1" applyFill="1" applyBorder="1" applyAlignment="1" applyProtection="1">
      <alignment horizontal="center" vertical="center"/>
      <protection locked="0"/>
    </xf>
    <xf numFmtId="0" fontId="33" fillId="3" borderId="27" xfId="0" applyFont="1" applyFill="1" applyBorder="1" applyAlignment="1" applyProtection="1">
      <alignment horizontal="center" vertical="center"/>
      <protection locked="0"/>
    </xf>
    <xf numFmtId="0" fontId="33" fillId="3" borderId="52" xfId="0" applyFont="1" applyFill="1" applyBorder="1" applyAlignment="1" applyProtection="1">
      <alignment horizontal="center" vertical="center"/>
      <protection locked="0"/>
    </xf>
    <xf numFmtId="0" fontId="33" fillId="3" borderId="18" xfId="0" applyFont="1" applyFill="1" applyBorder="1" applyAlignment="1" applyProtection="1">
      <alignment horizontal="center" vertical="center" wrapText="1"/>
      <protection locked="0"/>
    </xf>
    <xf numFmtId="0" fontId="33" fillId="3" borderId="8" xfId="0" applyFont="1" applyFill="1" applyBorder="1" applyAlignment="1" applyProtection="1">
      <alignment horizontal="center" vertical="center" wrapText="1"/>
      <protection locked="0"/>
    </xf>
    <xf numFmtId="0" fontId="33" fillId="3" borderId="62" xfId="0" applyFont="1" applyFill="1" applyBorder="1" applyAlignment="1" applyProtection="1">
      <alignment horizontal="center" vertical="center" wrapText="1"/>
      <protection locked="0"/>
    </xf>
    <xf numFmtId="0" fontId="11" fillId="5" borderId="14"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5" borderId="19" xfId="2" applyFont="1" applyFill="1" applyBorder="1" applyAlignment="1">
      <alignment horizontal="center" vertical="center" wrapText="1"/>
    </xf>
    <xf numFmtId="0" fontId="11" fillId="5" borderId="12"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5" borderId="20" xfId="2" applyFont="1" applyFill="1" applyBorder="1" applyAlignment="1">
      <alignment horizontal="center" vertical="center" wrapText="1"/>
    </xf>
    <xf numFmtId="0" fontId="11" fillId="3" borderId="18" xfId="2" applyFont="1" applyFill="1" applyBorder="1" applyAlignment="1" applyProtection="1">
      <alignment horizontal="center" vertical="center" wrapText="1"/>
      <protection locked="0"/>
    </xf>
    <xf numFmtId="0" fontId="11" fillId="3" borderId="8" xfId="2" applyFont="1" applyFill="1" applyBorder="1" applyAlignment="1" applyProtection="1">
      <alignment horizontal="center" vertical="center" wrapText="1"/>
      <protection locked="0"/>
    </xf>
    <xf numFmtId="0" fontId="11" fillId="3" borderId="37" xfId="2" applyFont="1" applyFill="1" applyBorder="1" applyAlignment="1" applyProtection="1">
      <alignment horizontal="center" vertical="center" wrapText="1"/>
      <protection locked="0"/>
    </xf>
    <xf numFmtId="0" fontId="11" fillId="3" borderId="44" xfId="2" applyFont="1" applyFill="1" applyBorder="1" applyAlignment="1" applyProtection="1">
      <alignment horizontal="center" vertical="center" wrapText="1"/>
      <protection locked="0"/>
    </xf>
    <xf numFmtId="0" fontId="11" fillId="3" borderId="9" xfId="2" applyFont="1" applyFill="1" applyBorder="1" applyAlignment="1" applyProtection="1">
      <alignment horizontal="center" vertical="center" wrapText="1"/>
      <protection locked="0"/>
    </xf>
    <xf numFmtId="0" fontId="11" fillId="3" borderId="13" xfId="2" applyFont="1" applyFill="1" applyBorder="1" applyAlignment="1" applyProtection="1">
      <alignment horizontal="center" vertical="center" wrapText="1"/>
      <protection locked="0"/>
    </xf>
    <xf numFmtId="0" fontId="11" fillId="3" borderId="35" xfId="2" applyFont="1" applyFill="1" applyBorder="1" applyAlignment="1" applyProtection="1">
      <alignment horizontal="center" vertical="center" wrapText="1"/>
      <protection locked="0"/>
    </xf>
    <xf numFmtId="0" fontId="33" fillId="3" borderId="9" xfId="0" applyFont="1" applyFill="1" applyBorder="1" applyAlignment="1" applyProtection="1">
      <alignment horizontal="center" vertical="center"/>
      <protection locked="0"/>
    </xf>
    <xf numFmtId="0" fontId="33" fillId="3" borderId="13" xfId="0" applyFont="1" applyFill="1" applyBorder="1" applyAlignment="1" applyProtection="1">
      <alignment horizontal="center" vertical="center"/>
      <protection locked="0"/>
    </xf>
    <xf numFmtId="0" fontId="33" fillId="3" borderId="11" xfId="0" applyFont="1" applyFill="1" applyBorder="1" applyAlignment="1" applyProtection="1">
      <alignment horizontal="center" vertical="center"/>
      <protection locked="0"/>
    </xf>
    <xf numFmtId="49" fontId="33" fillId="3" borderId="9" xfId="0" applyNumberFormat="1" applyFont="1" applyFill="1" applyBorder="1" applyAlignment="1" applyProtection="1">
      <alignment horizontal="center" vertical="center"/>
      <protection locked="0"/>
    </xf>
    <xf numFmtId="49" fontId="33" fillId="3" borderId="13" xfId="0" applyNumberFormat="1" applyFont="1" applyFill="1" applyBorder="1" applyAlignment="1" applyProtection="1">
      <alignment horizontal="center" vertical="center"/>
      <protection locked="0"/>
    </xf>
    <xf numFmtId="49" fontId="33" fillId="3" borderId="20" xfId="0" applyNumberFormat="1" applyFont="1" applyFill="1" applyBorder="1" applyAlignment="1" applyProtection="1">
      <alignment horizontal="center" vertical="center"/>
      <protection locked="0"/>
    </xf>
    <xf numFmtId="0" fontId="11" fillId="5" borderId="9" xfId="2" applyFont="1" applyFill="1" applyBorder="1" applyAlignment="1" applyProtection="1">
      <alignment horizontal="center" vertical="center" wrapText="1"/>
    </xf>
    <xf numFmtId="0" fontId="11" fillId="5" borderId="20" xfId="2" applyFont="1" applyFill="1" applyBorder="1" applyAlignment="1" applyProtection="1">
      <alignment horizontal="center" vertical="center" wrapText="1"/>
    </xf>
    <xf numFmtId="0" fontId="33" fillId="3" borderId="22" xfId="0" applyFont="1" applyFill="1" applyBorder="1" applyAlignment="1" applyProtection="1">
      <alignment horizontal="center" vertical="center"/>
      <protection locked="0"/>
    </xf>
    <xf numFmtId="0" fontId="33" fillId="3" borderId="23" xfId="0" applyFont="1" applyFill="1" applyBorder="1" applyAlignment="1" applyProtection="1">
      <alignment horizontal="center" vertical="center"/>
      <protection locked="0"/>
    </xf>
    <xf numFmtId="0" fontId="33" fillId="3" borderId="50" xfId="0" applyFont="1" applyFill="1" applyBorder="1" applyAlignment="1" applyProtection="1">
      <alignment horizontal="center" vertical="center"/>
      <protection locked="0"/>
    </xf>
    <xf numFmtId="0" fontId="33" fillId="3" borderId="21" xfId="0" applyFont="1" applyFill="1" applyBorder="1" applyAlignment="1" applyProtection="1">
      <alignment horizontal="center" vertical="center"/>
      <protection locked="0"/>
    </xf>
    <xf numFmtId="0" fontId="33" fillId="3" borderId="59" xfId="0" applyFont="1" applyFill="1" applyBorder="1" applyAlignment="1" applyProtection="1">
      <alignment horizontal="center" vertical="center"/>
      <protection locked="0"/>
    </xf>
    <xf numFmtId="0" fontId="33" fillId="3" borderId="63" xfId="0" applyFont="1" applyFill="1" applyBorder="1" applyAlignment="1" applyProtection="1">
      <alignment horizontal="center" vertical="center"/>
      <protection locked="0"/>
    </xf>
    <xf numFmtId="0" fontId="46" fillId="3" borderId="26" xfId="2" applyFont="1" applyFill="1" applyBorder="1" applyAlignment="1" applyProtection="1">
      <alignment horizontal="center" vertical="center" wrapText="1"/>
      <protection locked="0"/>
    </xf>
    <xf numFmtId="0" fontId="46" fillId="3" borderId="2" xfId="2" applyFont="1" applyFill="1" applyBorder="1" applyAlignment="1" applyProtection="1">
      <alignment horizontal="center" vertical="center" wrapText="1"/>
      <protection locked="0"/>
    </xf>
    <xf numFmtId="0" fontId="46" fillId="3" borderId="33" xfId="2" applyFont="1" applyFill="1" applyBorder="1" applyAlignment="1" applyProtection="1">
      <alignment horizontal="center" vertical="center" wrapText="1"/>
      <protection locked="0"/>
    </xf>
    <xf numFmtId="0" fontId="46" fillId="3" borderId="9" xfId="2" applyFont="1" applyFill="1" applyBorder="1" applyAlignment="1" applyProtection="1">
      <alignment horizontal="center" vertical="center" wrapText="1"/>
      <protection locked="0"/>
    </xf>
    <xf numFmtId="0" fontId="46" fillId="3" borderId="13" xfId="2" applyFont="1" applyFill="1" applyBorder="1" applyAlignment="1" applyProtection="1">
      <alignment horizontal="center" vertical="center" wrapText="1"/>
      <protection locked="0"/>
    </xf>
    <xf numFmtId="0" fontId="46" fillId="3" borderId="35" xfId="2" applyFont="1" applyFill="1" applyBorder="1" applyAlignment="1" applyProtection="1">
      <alignment horizontal="center" vertical="center" wrapText="1"/>
      <protection locked="0"/>
    </xf>
    <xf numFmtId="0" fontId="44" fillId="12" borderId="65" xfId="2" applyFont="1" applyFill="1" applyBorder="1" applyAlignment="1" applyProtection="1">
      <alignment horizontal="center" vertical="center" wrapText="1"/>
    </xf>
    <xf numFmtId="0" fontId="44" fillId="12" borderId="66" xfId="2" applyFont="1" applyFill="1" applyBorder="1" applyAlignment="1" applyProtection="1">
      <alignment horizontal="center" vertical="center" wrapText="1"/>
    </xf>
    <xf numFmtId="0" fontId="44" fillId="12" borderId="67" xfId="2" applyFont="1" applyFill="1" applyBorder="1" applyAlignment="1" applyProtection="1">
      <alignment horizontal="center" vertical="center" wrapText="1"/>
    </xf>
    <xf numFmtId="0" fontId="26" fillId="0" borderId="30" xfId="0" applyFont="1" applyBorder="1" applyAlignment="1">
      <alignment horizontal="center" vertical="center"/>
    </xf>
    <xf numFmtId="0" fontId="26" fillId="0" borderId="6" xfId="0" applyFont="1" applyBorder="1" applyAlignment="1">
      <alignment horizontal="center" vertical="center"/>
    </xf>
    <xf numFmtId="0" fontId="26" fillId="0" borderId="31" xfId="0" applyFont="1" applyBorder="1" applyAlignment="1">
      <alignment horizontal="center" vertical="center"/>
    </xf>
    <xf numFmtId="0" fontId="32" fillId="0" borderId="65" xfId="0" applyFont="1" applyBorder="1" applyAlignment="1">
      <alignment horizontal="center" vertical="center"/>
    </xf>
    <xf numFmtId="0" fontId="32" fillId="0" borderId="66" xfId="0" applyFont="1" applyBorder="1" applyAlignment="1">
      <alignment horizontal="center" vertical="center"/>
    </xf>
    <xf numFmtId="0" fontId="32" fillId="0" borderId="67" xfId="0" applyFont="1" applyBorder="1" applyAlignment="1">
      <alignment horizontal="center" vertical="center"/>
    </xf>
    <xf numFmtId="0" fontId="38" fillId="2" borderId="40" xfId="2" applyFont="1" applyFill="1" applyBorder="1" applyAlignment="1">
      <alignment horizontal="left" vertical="center"/>
    </xf>
    <xf numFmtId="0" fontId="38" fillId="2" borderId="16" xfId="2" applyFont="1" applyFill="1" applyBorder="1" applyAlignment="1">
      <alignment horizontal="left" vertical="center"/>
    </xf>
    <xf numFmtId="0" fontId="35" fillId="2" borderId="16" xfId="2" applyFont="1" applyFill="1" applyBorder="1" applyAlignment="1">
      <alignment horizontal="center" vertical="center"/>
    </xf>
    <xf numFmtId="14" fontId="35" fillId="2" borderId="16" xfId="2" applyNumberFormat="1" applyFont="1" applyFill="1" applyBorder="1" applyAlignment="1">
      <alignment horizontal="center" vertical="center"/>
    </xf>
    <xf numFmtId="14" fontId="35" fillId="2" borderId="34" xfId="2" applyNumberFormat="1" applyFont="1" applyFill="1" applyBorder="1" applyAlignment="1">
      <alignment horizontal="center" vertical="center"/>
    </xf>
    <xf numFmtId="0" fontId="18" fillId="0" borderId="93" xfId="8" applyFont="1" applyBorder="1" applyAlignment="1">
      <alignment horizontal="left" vertical="center"/>
    </xf>
    <xf numFmtId="0" fontId="18" fillId="0" borderId="78" xfId="8" applyFont="1" applyBorder="1" applyAlignment="1">
      <alignment horizontal="left" vertical="center"/>
    </xf>
    <xf numFmtId="0" fontId="18" fillId="0" borderId="89" xfId="8" applyFont="1" applyBorder="1" applyAlignment="1">
      <alignment horizontal="left" vertical="center"/>
    </xf>
    <xf numFmtId="0" fontId="18" fillId="0" borderId="92" xfId="8" applyFont="1" applyFill="1" applyBorder="1" applyAlignment="1">
      <alignment horizontal="left" vertical="center"/>
    </xf>
    <xf numFmtId="0" fontId="18" fillId="0" borderId="97" xfId="8" applyFont="1" applyFill="1" applyBorder="1" applyAlignment="1">
      <alignment horizontal="left" vertical="center"/>
    </xf>
    <xf numFmtId="0" fontId="18" fillId="0" borderId="75" xfId="8" applyFont="1" applyBorder="1" applyAlignment="1">
      <alignment horizontal="left" vertical="center"/>
    </xf>
    <xf numFmtId="0" fontId="18" fillId="0" borderId="81" xfId="8" applyFont="1" applyBorder="1" applyAlignment="1">
      <alignment horizontal="left" vertical="center"/>
    </xf>
    <xf numFmtId="0" fontId="18" fillId="0" borderId="98" xfId="8" applyFont="1" applyBorder="1" applyAlignment="1">
      <alignment horizontal="center" vertical="center"/>
    </xf>
    <xf numFmtId="0" fontId="18" fillId="0" borderId="92" xfId="8" applyFont="1" applyBorder="1" applyAlignment="1">
      <alignment horizontal="center" vertical="center"/>
    </xf>
    <xf numFmtId="0" fontId="18" fillId="0" borderId="97" xfId="8" applyFont="1" applyBorder="1" applyAlignment="1">
      <alignment horizontal="center" vertical="center"/>
    </xf>
    <xf numFmtId="0" fontId="18" fillId="0" borderId="98" xfId="8" applyFont="1" applyFill="1" applyBorder="1" applyAlignment="1">
      <alignment horizontal="center" vertical="center"/>
    </xf>
    <xf numFmtId="0" fontId="18" fillId="0" borderId="92" xfId="8" applyFont="1" applyFill="1" applyBorder="1" applyAlignment="1">
      <alignment horizontal="center" vertical="center"/>
    </xf>
    <xf numFmtId="0" fontId="18" fillId="0" borderId="93" xfId="8" applyFont="1" applyFill="1" applyBorder="1" applyAlignment="1">
      <alignment horizontal="center" vertical="center"/>
    </xf>
  </cellXfs>
  <cellStyles count="13">
    <cellStyle name="Currency 2" xfId="4"/>
    <cellStyle name="Hyperlink" xfId="1" builtinId="8"/>
    <cellStyle name="Hyperlink 2" xfId="3"/>
    <cellStyle name="Hyperlink 2 2" xfId="11"/>
    <cellStyle name="Normal" xfId="0" builtinId="0"/>
    <cellStyle name="Normal 2" xfId="2"/>
    <cellStyle name="Normal 3" xfId="6"/>
    <cellStyle name="Normal 3 2" xfId="12"/>
    <cellStyle name="Normal 4" xfId="7"/>
    <cellStyle name="Normal 4 2" xfId="10"/>
    <cellStyle name="Normal 5" xfId="8"/>
    <cellStyle name="Normal 5 2" xfId="9"/>
    <cellStyle name="Percent 2" xf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3E81"/>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E81"/>
      <rgbColor rgb="00333333"/>
    </indexedColors>
    <mruColors>
      <color rgb="FF003E81"/>
      <color rgb="FFF49E0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Radio" checked="Checked" firstButton="1" lockText="1"/>
</file>

<file path=xl/ctrlProps/ctrlProp2.xml><?xml version="1.0" encoding="utf-8"?>
<formControlPr xmlns="http://schemas.microsoft.com/office/spreadsheetml/2009/9/main" objectType="Radio"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7.JPG"/><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12</xdr:col>
      <xdr:colOff>66675</xdr:colOff>
      <xdr:row>1</xdr:row>
      <xdr:rowOff>85725</xdr:rowOff>
    </xdr:from>
    <xdr:to>
      <xdr:col>14</xdr:col>
      <xdr:colOff>266700</xdr:colOff>
      <xdr:row>1</xdr:row>
      <xdr:rowOff>295275</xdr:rowOff>
    </xdr:to>
    <xdr:sp macro="" textlink="">
      <xdr:nvSpPr>
        <xdr:cNvPr id="4" name="Right Arrow 3"/>
        <xdr:cNvSpPr/>
      </xdr:nvSpPr>
      <xdr:spPr bwMode="auto">
        <a:xfrm>
          <a:off x="3143250" y="190500"/>
          <a:ext cx="695325" cy="209550"/>
        </a:xfrm>
        <a:prstGeom prst="rightArrow">
          <a:avLst/>
        </a:prstGeom>
        <a:solidFill>
          <a:schemeClr val="tx1"/>
        </a:solidFill>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lang="fr-FR" sz="1100"/>
        </a:p>
      </xdr:txBody>
    </xdr:sp>
    <xdr:clientData/>
  </xdr:twoCellAnchor>
  <xdr:twoCellAnchor editAs="oneCell">
    <xdr:from>
      <xdr:col>1</xdr:col>
      <xdr:colOff>352425</xdr:colOff>
      <xdr:row>120</xdr:row>
      <xdr:rowOff>142577</xdr:rowOff>
    </xdr:from>
    <xdr:to>
      <xdr:col>36</xdr:col>
      <xdr:colOff>0</xdr:colOff>
      <xdr:row>123</xdr:row>
      <xdr:rowOff>41229</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29079527"/>
          <a:ext cx="8772525" cy="413002"/>
        </a:xfrm>
        <a:prstGeom prst="rect">
          <a:avLst/>
        </a:prstGeom>
      </xdr:spPr>
    </xdr:pic>
    <xdr:clientData/>
  </xdr:twoCellAnchor>
  <xdr:twoCellAnchor>
    <xdr:from>
      <xdr:col>32</xdr:col>
      <xdr:colOff>30480</xdr:colOff>
      <xdr:row>0</xdr:row>
      <xdr:rowOff>83820</xdr:rowOff>
    </xdr:from>
    <xdr:to>
      <xdr:col>36</xdr:col>
      <xdr:colOff>344959</xdr:colOff>
      <xdr:row>2</xdr:row>
      <xdr:rowOff>53340</xdr:rowOff>
    </xdr:to>
    <xdr:pic>
      <xdr:nvPicPr>
        <xdr:cNvPr id="6" name="Picture 5" descr="LEM_logo_R_transpa54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3900" y="83820"/>
          <a:ext cx="1449859"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14940</xdr:colOff>
      <xdr:row>1</xdr:row>
      <xdr:rowOff>141180</xdr:rowOff>
    </xdr:from>
    <xdr:to>
      <xdr:col>7</xdr:col>
      <xdr:colOff>153352</xdr:colOff>
      <xdr:row>1</xdr:row>
      <xdr:rowOff>482903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8380" y="316440"/>
          <a:ext cx="1144252" cy="341723"/>
        </a:xfrm>
        <a:prstGeom prst="roundRect">
          <a:avLst>
            <a:gd name="adj" fmla="val 16667"/>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mc:AlternateContent xmlns:mc="http://schemas.openxmlformats.org/markup-compatibility/2006">
    <mc:Choice xmlns:a14="http://schemas.microsoft.com/office/drawing/2010/main" Requires="a14">
      <xdr:twoCellAnchor>
        <xdr:from>
          <xdr:col>16</xdr:col>
          <xdr:colOff>116648</xdr:colOff>
          <xdr:row>66</xdr:row>
          <xdr:rowOff>117245</xdr:rowOff>
        </xdr:from>
        <xdr:to>
          <xdr:col>20</xdr:col>
          <xdr:colOff>175847</xdr:colOff>
          <xdr:row>69</xdr:row>
          <xdr:rowOff>7</xdr:rowOff>
        </xdr:to>
        <xdr:grpSp>
          <xdr:nvGrpSpPr>
            <xdr:cNvPr id="3" name="Group 2"/>
            <xdr:cNvGrpSpPr/>
          </xdr:nvGrpSpPr>
          <xdr:grpSpPr>
            <a:xfrm>
              <a:off x="4260025" y="14100224"/>
              <a:ext cx="1068851" cy="539994"/>
              <a:chOff x="2982949" y="10662368"/>
              <a:chExt cx="920843" cy="400369"/>
            </a:xfrm>
          </xdr:grpSpPr>
          <xdr:sp macro="" textlink="">
            <xdr:nvSpPr>
              <xdr:cNvPr id="9217" name="Option Button 1" hidden="1">
                <a:extLst>
                  <a:ext uri="{63B3BB69-23CF-44E3-9099-C40C66FF867C}">
                    <a14:compatExt spid="_x0000_s9217"/>
                  </a:ext>
                </a:extLst>
              </xdr:cNvPr>
              <xdr:cNvSpPr/>
            </xdr:nvSpPr>
            <xdr:spPr>
              <a:xfrm>
                <a:off x="2988807" y="10662368"/>
                <a:ext cx="914985" cy="211031"/>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Credit note</a:t>
                </a:r>
              </a:p>
            </xdr:txBody>
          </xdr:sp>
          <xdr:sp macro="" textlink="">
            <xdr:nvSpPr>
              <xdr:cNvPr id="9218" name="Option Button 2" hidden="1">
                <a:extLst>
                  <a:ext uri="{63B3BB69-23CF-44E3-9099-C40C66FF867C}">
                    <a14:compatExt spid="_x0000_s9218"/>
                  </a:ext>
                </a:extLst>
              </xdr:cNvPr>
              <xdr:cNvSpPr/>
            </xdr:nvSpPr>
            <xdr:spPr>
              <a:xfrm>
                <a:off x="2982949" y="10852308"/>
                <a:ext cx="918503" cy="210429"/>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New shipment</a:t>
                </a:r>
              </a:p>
            </xdr:txBody>
          </xdr:sp>
        </xdr:grpSp>
        <xdr:clientData/>
      </xdr:twoCellAnchor>
    </mc:Choice>
    <mc:Fallback/>
  </mc:AlternateContent>
  <xdr:twoCellAnchor editAs="oneCell">
    <xdr:from>
      <xdr:col>2</xdr:col>
      <xdr:colOff>238125</xdr:colOff>
      <xdr:row>70</xdr:row>
      <xdr:rowOff>142875</xdr:rowOff>
    </xdr:from>
    <xdr:to>
      <xdr:col>7</xdr:col>
      <xdr:colOff>102693</xdr:colOff>
      <xdr:row>70</xdr:row>
      <xdr:rowOff>484598</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105" y="14674215"/>
          <a:ext cx="1121868" cy="341723"/>
        </a:xfrm>
        <a:prstGeom prst="roundRect">
          <a:avLst>
            <a:gd name="adj" fmla="val 16667"/>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twoCellAnchor>
    <xdr:from>
      <xdr:col>40</xdr:col>
      <xdr:colOff>122792</xdr:colOff>
      <xdr:row>1</xdr:row>
      <xdr:rowOff>649084</xdr:rowOff>
    </xdr:from>
    <xdr:to>
      <xdr:col>42</xdr:col>
      <xdr:colOff>58164</xdr:colOff>
      <xdr:row>2</xdr:row>
      <xdr:rowOff>187857</xdr:rowOff>
    </xdr:to>
    <xdr:sp macro="" textlink="">
      <xdr:nvSpPr>
        <xdr:cNvPr id="4" name="Right Arrow 3"/>
        <xdr:cNvSpPr/>
      </xdr:nvSpPr>
      <xdr:spPr bwMode="auto">
        <a:xfrm rot="10395228" flipV="1">
          <a:off x="11467067" y="820534"/>
          <a:ext cx="1154572" cy="205523"/>
        </a:xfrm>
        <a:prstGeom prst="rightArrow">
          <a:avLst>
            <a:gd name="adj1" fmla="val 50000"/>
            <a:gd name="adj2" fmla="val 154167"/>
          </a:avLst>
        </a:prstGeom>
        <a:ln>
          <a:headEnd type="none" w="med" len="med"/>
          <a:tailEnd type="none" w="med" len="med"/>
        </a:ln>
        <a:extLst/>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pPr algn="l"/>
          <a:endParaRPr lang="fr-FR"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42</xdr:col>
      <xdr:colOff>95250</xdr:colOff>
      <xdr:row>1</xdr:row>
      <xdr:rowOff>209550</xdr:rowOff>
    </xdr:from>
    <xdr:to>
      <xdr:col>45</xdr:col>
      <xdr:colOff>66675</xdr:colOff>
      <xdr:row>2</xdr:row>
      <xdr:rowOff>57150</xdr:rowOff>
    </xdr:to>
    <xdr:sp macro="" textlink="">
      <xdr:nvSpPr>
        <xdr:cNvPr id="5" name="TextBox 4"/>
        <xdr:cNvSpPr txBox="1"/>
      </xdr:nvSpPr>
      <xdr:spPr>
        <a:xfrm>
          <a:off x="12658725" y="381000"/>
          <a:ext cx="1800225"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Le</a:t>
          </a:r>
          <a:r>
            <a:rPr lang="fr-FR" sz="1100" baseline="0"/>
            <a:t> formualire est disponible en 5 langues.</a:t>
          </a:r>
          <a:endParaRPr lang="fr-FR" sz="1100"/>
        </a:p>
      </xdr:txBody>
    </xdr:sp>
    <xdr:clientData/>
  </xdr:twoCellAnchor>
  <xdr:twoCellAnchor editAs="oneCell">
    <xdr:from>
      <xdr:col>37</xdr:col>
      <xdr:colOff>342900</xdr:colOff>
      <xdr:row>3</xdr:row>
      <xdr:rowOff>103970</xdr:rowOff>
    </xdr:from>
    <xdr:to>
      <xdr:col>44</xdr:col>
      <xdr:colOff>590550</xdr:colOff>
      <xdr:row>11</xdr:row>
      <xdr:rowOff>9524</xdr:rowOff>
    </xdr:to>
    <xdr:pic>
      <xdr:nvPicPr>
        <xdr:cNvPr id="8" name="Picture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06025" y="1266020"/>
          <a:ext cx="4267200" cy="1953429"/>
        </a:xfrm>
        <a:prstGeom prst="rect">
          <a:avLst/>
        </a:prstGeom>
      </xdr:spPr>
    </xdr:pic>
    <xdr:clientData/>
  </xdr:twoCellAnchor>
  <xdr:oneCellAnchor>
    <xdr:from>
      <xdr:col>28</xdr:col>
      <xdr:colOff>66675</xdr:colOff>
      <xdr:row>5</xdr:row>
      <xdr:rowOff>19050</xdr:rowOff>
    </xdr:from>
    <xdr:ext cx="2105025" cy="571500"/>
    <xdr:sp macro="" textlink="">
      <xdr:nvSpPr>
        <xdr:cNvPr id="11" name="TextBox 10"/>
        <xdr:cNvSpPr txBox="1"/>
      </xdr:nvSpPr>
      <xdr:spPr>
        <a:xfrm>
          <a:off x="7343775" y="1533525"/>
          <a:ext cx="2105025" cy="57150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fr-CH" sz="1100" baseline="0"/>
            <a:t>Your customer account number is availiable in your invoices</a:t>
          </a:r>
          <a:br>
            <a:rPr lang="fr-CH" sz="1100" baseline="0"/>
          </a:br>
          <a:endParaRPr lang="fr-CH" sz="1100"/>
        </a:p>
      </xdr:txBody>
    </xdr:sp>
    <xdr:clientData/>
  </xdr:oneCellAnchor>
  <xdr:oneCellAnchor>
    <xdr:from>
      <xdr:col>29</xdr:col>
      <xdr:colOff>161925</xdr:colOff>
      <xdr:row>65</xdr:row>
      <xdr:rowOff>76200</xdr:rowOff>
    </xdr:from>
    <xdr:ext cx="1971675" cy="628650"/>
    <xdr:sp macro="" textlink="">
      <xdr:nvSpPr>
        <xdr:cNvPr id="12" name="TextBox 11"/>
        <xdr:cNvSpPr txBox="1"/>
      </xdr:nvSpPr>
      <xdr:spPr>
        <a:xfrm>
          <a:off x="7686675" y="13887450"/>
          <a:ext cx="1971675" cy="62865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fr-CH" sz="1100" baseline="0"/>
            <a:t>Please indicate the invoice number  of the relevant products</a:t>
          </a:r>
          <a:endParaRPr lang="fr-CH" sz="1100"/>
        </a:p>
      </xdr:txBody>
    </xdr:sp>
    <xdr:clientData/>
  </xdr:oneCellAnchor>
  <xdr:oneCellAnchor>
    <xdr:from>
      <xdr:col>27</xdr:col>
      <xdr:colOff>66675</xdr:colOff>
      <xdr:row>73</xdr:row>
      <xdr:rowOff>76199</xdr:rowOff>
    </xdr:from>
    <xdr:ext cx="2276475" cy="1247775"/>
    <xdr:sp macro="" textlink="">
      <xdr:nvSpPr>
        <xdr:cNvPr id="13" name="TextBox 12"/>
        <xdr:cNvSpPr txBox="1"/>
      </xdr:nvSpPr>
      <xdr:spPr>
        <a:xfrm>
          <a:off x="7019925" y="16192499"/>
          <a:ext cx="2276475" cy="124777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fr-CH" sz="1100" baseline="0"/>
            <a:t>The information is  automatically transferred from the customer information but can be modified</a:t>
          </a:r>
          <a:endParaRPr lang="fr-CH"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mailto:ascs_acc@lem.com" TargetMode="External"/><Relationship Id="rId7" Type="http://schemas.openxmlformats.org/officeDocument/2006/relationships/drawing" Target="../drawings/drawing2.xml"/><Relationship Id="rId2" Type="http://schemas.openxmlformats.org/officeDocument/2006/relationships/hyperlink" Target="mailto:ascs_jcc@lem.com" TargetMode="External"/><Relationship Id="rId1" Type="http://schemas.openxmlformats.org/officeDocument/2006/relationships/hyperlink" Target="mailto:csa@lem.com" TargetMode="External"/><Relationship Id="rId6" Type="http://schemas.openxmlformats.org/officeDocument/2006/relationships/printerSettings" Target="../printerSettings/printerSettings2.bin"/><Relationship Id="rId5" Type="http://schemas.openxmlformats.org/officeDocument/2006/relationships/hyperlink" Target="mailto:yra@lem.com" TargetMode="External"/><Relationship Id="rId10" Type="http://schemas.openxmlformats.org/officeDocument/2006/relationships/ctrlProp" Target="../ctrlProps/ctrlProp2.xml"/><Relationship Id="rId4" Type="http://schemas.openxmlformats.org/officeDocument/2006/relationships/hyperlink" Target="mailto:liw@lem.com" TargetMode="External"/><Relationship Id="rId9"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4">
    <tabColor rgb="FF003E81"/>
  </sheetPr>
  <dimension ref="A1:BK262"/>
  <sheetViews>
    <sheetView showGridLines="0" showZeros="0" tabSelected="1" zoomScaleNormal="100" zoomScaleSheetLayoutView="80" workbookViewId="0">
      <selection activeCell="B33" sqref="B33:AK33"/>
    </sheetView>
  </sheetViews>
  <sheetFormatPr defaultColWidth="8.85546875" defaultRowHeight="12.75"/>
  <cols>
    <col min="1" max="1" width="3.28515625" style="22" customWidth="1"/>
    <col min="2" max="2" width="5.42578125" style="1" customWidth="1"/>
    <col min="3" max="14" width="3.7109375" style="1" customWidth="1"/>
    <col min="15" max="15" width="4.7109375" style="1" customWidth="1"/>
    <col min="16" max="19" width="3.7109375" style="1" customWidth="1"/>
    <col min="20" max="20" width="3.85546875" style="1" customWidth="1"/>
    <col min="21" max="21" width="4.5703125" style="1" customWidth="1"/>
    <col min="22" max="27" width="3.7109375" style="1" customWidth="1"/>
    <col min="28" max="28" width="4.7109375" style="1" customWidth="1"/>
    <col min="29" max="30" width="3.7109375" style="1" customWidth="1"/>
    <col min="31" max="35" width="3.28515625" style="1" customWidth="1"/>
    <col min="36" max="36" width="6.5703125" style="1" customWidth="1"/>
    <col min="37" max="37" width="5.7109375" style="1" customWidth="1"/>
    <col min="38" max="38" width="5.28515625" style="103" customWidth="1"/>
    <col min="39" max="51" width="8.85546875" style="4"/>
    <col min="52" max="63" width="8.85546875" style="22"/>
    <col min="64" max="16384" width="8.85546875" style="1"/>
  </cols>
  <sheetData>
    <row r="1" spans="1:63" s="22" customFormat="1" ht="8.4499999999999993" customHeight="1" thickBot="1">
      <c r="AL1" s="103"/>
      <c r="AM1" s="4"/>
      <c r="AN1" s="4"/>
      <c r="AO1" s="4"/>
      <c r="AP1" s="4"/>
      <c r="AQ1" s="4"/>
      <c r="AR1" s="4"/>
      <c r="AS1" s="4"/>
      <c r="AT1" s="4"/>
      <c r="AU1" s="4"/>
      <c r="AV1" s="4"/>
      <c r="AW1" s="4"/>
      <c r="AX1" s="4"/>
      <c r="AY1" s="4"/>
    </row>
    <row r="2" spans="1:63" ht="27" customHeight="1" thickTop="1" thickBot="1">
      <c r="B2" s="341" t="s">
        <v>387</v>
      </c>
      <c r="C2" s="342"/>
      <c r="D2" s="342"/>
      <c r="E2" s="342"/>
      <c r="F2" s="342"/>
      <c r="G2" s="342"/>
      <c r="H2" s="342"/>
      <c r="I2" s="342"/>
      <c r="J2" s="342"/>
      <c r="K2" s="342"/>
      <c r="L2" s="343"/>
      <c r="M2" s="4"/>
      <c r="N2" s="265"/>
      <c r="O2" s="265"/>
      <c r="P2" s="366" t="s">
        <v>69</v>
      </c>
      <c r="Q2" s="367"/>
      <c r="R2" s="367"/>
      <c r="S2" s="367"/>
      <c r="T2" s="367"/>
      <c r="U2" s="368"/>
      <c r="V2" s="22"/>
      <c r="W2" s="22"/>
      <c r="X2" s="22"/>
      <c r="Y2" s="22"/>
      <c r="Z2" s="22"/>
      <c r="AA2" s="22"/>
      <c r="AB2" s="22"/>
      <c r="AC2" s="22"/>
      <c r="AD2" s="22"/>
      <c r="AE2" s="22"/>
      <c r="AF2" s="22"/>
      <c r="AG2" s="22"/>
      <c r="AH2" s="22"/>
      <c r="AI2" s="22"/>
      <c r="AJ2" s="22"/>
      <c r="AK2" s="22"/>
    </row>
    <row r="3" spans="1:63" s="22" customFormat="1" ht="9.6" customHeight="1" thickTop="1" thickBot="1">
      <c r="B3" s="210"/>
      <c r="C3" s="210"/>
      <c r="D3" s="210"/>
      <c r="E3" s="210"/>
      <c r="F3" s="210"/>
      <c r="G3" s="210"/>
      <c r="H3" s="210"/>
      <c r="I3" s="210"/>
      <c r="J3" s="210"/>
      <c r="K3" s="210"/>
      <c r="L3" s="210"/>
      <c r="AL3" s="103"/>
      <c r="AM3" s="4"/>
      <c r="AN3" s="4"/>
      <c r="AO3" s="4"/>
      <c r="AP3" s="4"/>
      <c r="AQ3" s="4"/>
      <c r="AR3" s="4"/>
      <c r="AS3" s="4"/>
      <c r="AT3" s="4"/>
      <c r="AU3" s="4"/>
      <c r="AV3" s="4"/>
      <c r="AW3" s="4"/>
      <c r="AX3" s="4"/>
      <c r="AY3" s="4"/>
    </row>
    <row r="4" spans="1:63" ht="39" customHeight="1" thickTop="1" thickBot="1">
      <c r="B4" s="369" t="str">
        <f>INDEX(List_Title,1,Sel_Language)</f>
        <v>Return Material Authorization (RMA) request</v>
      </c>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1"/>
      <c r="AM4" s="22"/>
      <c r="AN4" s="22"/>
      <c r="AO4" s="22"/>
      <c r="AP4" s="105"/>
      <c r="AQ4" s="105"/>
      <c r="AR4" s="105"/>
    </row>
    <row r="5" spans="1:63" s="3" customFormat="1" ht="25.9" customHeight="1" thickTop="1" thickBot="1">
      <c r="A5" s="264"/>
      <c r="B5" s="372" t="str">
        <f>INDEX(List_Instruction,1,Sel_Language)</f>
        <v>To submit a Return Material Authorization (RMA) request, please complete ALL fields below.</v>
      </c>
      <c r="C5" s="373"/>
      <c r="D5" s="373"/>
      <c r="E5" s="373"/>
      <c r="F5" s="373"/>
      <c r="G5" s="373"/>
      <c r="H5" s="373"/>
      <c r="I5" s="373"/>
      <c r="J5" s="373"/>
      <c r="K5" s="373"/>
      <c r="L5" s="373"/>
      <c r="M5" s="373"/>
      <c r="N5" s="373"/>
      <c r="O5" s="373"/>
      <c r="P5" s="373"/>
      <c r="Q5" s="373"/>
      <c r="R5" s="373"/>
      <c r="S5" s="373"/>
      <c r="T5" s="374"/>
      <c r="U5" s="374"/>
      <c r="V5" s="374"/>
      <c r="W5" s="374"/>
      <c r="X5" s="374"/>
      <c r="Y5" s="374"/>
      <c r="Z5" s="374"/>
      <c r="AA5" s="374"/>
      <c r="AB5" s="374"/>
      <c r="AC5" s="374"/>
      <c r="AD5" s="374"/>
      <c r="AE5" s="374"/>
      <c r="AF5" s="374"/>
      <c r="AG5" s="374"/>
      <c r="AH5" s="374"/>
      <c r="AI5" s="374"/>
      <c r="AJ5" s="374"/>
      <c r="AK5" s="375"/>
      <c r="AL5" s="266"/>
      <c r="AM5" s="264"/>
      <c r="AN5" s="264"/>
      <c r="AO5" s="264"/>
      <c r="AP5" s="267"/>
      <c r="AQ5" s="267"/>
      <c r="AR5" s="267"/>
      <c r="AS5" s="268"/>
      <c r="AT5" s="268"/>
      <c r="AU5" s="268"/>
      <c r="AV5" s="268"/>
      <c r="AW5" s="268"/>
      <c r="AX5" s="268"/>
      <c r="AY5" s="268"/>
      <c r="AZ5" s="264"/>
      <c r="BA5" s="264"/>
      <c r="BB5" s="264"/>
      <c r="BC5" s="264"/>
      <c r="BD5" s="264"/>
      <c r="BE5" s="264"/>
      <c r="BF5" s="264"/>
      <c r="BG5" s="264"/>
      <c r="BH5" s="264"/>
      <c r="BI5" s="264"/>
      <c r="BJ5" s="264"/>
      <c r="BK5" s="264"/>
    </row>
    <row r="6" spans="1:63" ht="30" customHeight="1">
      <c r="B6" s="535" t="str">
        <f>INDEX(List_cust,1,Sel_Language)</f>
        <v>CUSTOMER INFORMATION</v>
      </c>
      <c r="C6" s="536"/>
      <c r="D6" s="536"/>
      <c r="E6" s="536"/>
      <c r="F6" s="536"/>
      <c r="G6" s="536"/>
      <c r="H6" s="536"/>
      <c r="I6" s="536"/>
      <c r="J6" s="536"/>
      <c r="K6" s="536"/>
      <c r="L6" s="536"/>
      <c r="M6" s="536"/>
      <c r="N6" s="536"/>
      <c r="O6" s="536"/>
      <c r="P6" s="536"/>
      <c r="Q6" s="536"/>
      <c r="R6" s="536"/>
      <c r="S6" s="537"/>
      <c r="T6" s="291"/>
      <c r="U6" s="538" t="s">
        <v>565</v>
      </c>
      <c r="V6" s="539"/>
      <c r="W6" s="539"/>
      <c r="X6" s="539"/>
      <c r="Y6" s="539"/>
      <c r="Z6" s="539"/>
      <c r="AA6" s="539"/>
      <c r="AB6" s="389">
        <f ca="1">TODAY()</f>
        <v>43405</v>
      </c>
      <c r="AC6" s="389"/>
      <c r="AD6" s="389"/>
      <c r="AE6" s="389"/>
      <c r="AF6" s="389"/>
      <c r="AG6" s="389"/>
      <c r="AH6" s="389"/>
      <c r="AI6" s="389"/>
      <c r="AJ6" s="389"/>
      <c r="AK6" s="390"/>
    </row>
    <row r="7" spans="1:63" ht="15.6" customHeight="1" thickBot="1">
      <c r="B7" s="543" t="str">
        <f>INDEX(List_info,1,Sel_Language)</f>
        <v>All information entered in this section must refer to the sold-to party.</v>
      </c>
      <c r="C7" s="544"/>
      <c r="D7" s="544"/>
      <c r="E7" s="544"/>
      <c r="F7" s="544"/>
      <c r="G7" s="544"/>
      <c r="H7" s="544"/>
      <c r="I7" s="544"/>
      <c r="J7" s="544"/>
      <c r="K7" s="544"/>
      <c r="L7" s="544"/>
      <c r="M7" s="544"/>
      <c r="N7" s="544"/>
      <c r="O7" s="544"/>
      <c r="P7" s="544"/>
      <c r="Q7" s="544"/>
      <c r="R7" s="544"/>
      <c r="S7" s="545"/>
      <c r="T7" s="291"/>
      <c r="U7" s="546" t="str">
        <f>INDEX(List_account,1,Sel_Language)</f>
        <v>Customer Account 
Number:</v>
      </c>
      <c r="V7" s="430"/>
      <c r="W7" s="430"/>
      <c r="X7" s="430"/>
      <c r="Y7" s="430"/>
      <c r="Z7" s="430"/>
      <c r="AA7" s="431"/>
      <c r="AB7" s="550"/>
      <c r="AC7" s="551"/>
      <c r="AD7" s="551"/>
      <c r="AE7" s="551"/>
      <c r="AF7" s="551"/>
      <c r="AG7" s="551"/>
      <c r="AH7" s="551"/>
      <c r="AI7" s="551"/>
      <c r="AJ7" s="551"/>
      <c r="AK7" s="552"/>
    </row>
    <row r="8" spans="1:63" ht="30" customHeight="1" thickBot="1">
      <c r="B8" s="540" t="str">
        <f>INDEX(List_company,1,Sel_Language)</f>
        <v>Company</v>
      </c>
      <c r="C8" s="541"/>
      <c r="D8" s="541"/>
      <c r="E8" s="542"/>
      <c r="F8" s="376"/>
      <c r="G8" s="377"/>
      <c r="H8" s="377"/>
      <c r="I8" s="377"/>
      <c r="J8" s="377"/>
      <c r="K8" s="377"/>
      <c r="L8" s="377"/>
      <c r="M8" s="377"/>
      <c r="N8" s="377"/>
      <c r="O8" s="377"/>
      <c r="P8" s="377"/>
      <c r="Q8" s="377"/>
      <c r="R8" s="377"/>
      <c r="S8" s="378"/>
      <c r="T8" s="47"/>
      <c r="U8" s="547"/>
      <c r="V8" s="548"/>
      <c r="W8" s="548"/>
      <c r="X8" s="548"/>
      <c r="Y8" s="548"/>
      <c r="Z8" s="548"/>
      <c r="AA8" s="549"/>
      <c r="AB8" s="553"/>
      <c r="AC8" s="554"/>
      <c r="AD8" s="554"/>
      <c r="AE8" s="554"/>
      <c r="AF8" s="554"/>
      <c r="AG8" s="554"/>
      <c r="AH8" s="554"/>
      <c r="AI8" s="554"/>
      <c r="AJ8" s="554"/>
      <c r="AK8" s="555"/>
    </row>
    <row r="9" spans="1:63" ht="24" customHeight="1" thickBot="1">
      <c r="B9" s="409" t="str">
        <f>INDEX(List_contact,1,Sel_Language)</f>
        <v>Contact Name</v>
      </c>
      <c r="C9" s="410"/>
      <c r="D9" s="410"/>
      <c r="E9" s="411"/>
      <c r="F9" s="458"/>
      <c r="G9" s="459"/>
      <c r="H9" s="459"/>
      <c r="I9" s="459"/>
      <c r="J9" s="459"/>
      <c r="K9" s="459"/>
      <c r="L9" s="459"/>
      <c r="M9" s="459"/>
      <c r="N9" s="459"/>
      <c r="O9" s="459"/>
      <c r="P9" s="459"/>
      <c r="Q9" s="459"/>
      <c r="R9" s="459"/>
      <c r="S9" s="460"/>
      <c r="T9" s="47"/>
      <c r="AB9" s="2"/>
      <c r="AC9" s="2"/>
      <c r="AD9" s="2"/>
      <c r="AE9" s="2"/>
      <c r="AF9" s="2"/>
      <c r="AG9" s="2"/>
      <c r="AH9" s="2"/>
      <c r="AI9" s="2"/>
      <c r="AJ9" s="2"/>
      <c r="AK9" s="6"/>
    </row>
    <row r="10" spans="1:63" ht="24" customHeight="1">
      <c r="B10" s="429" t="str">
        <f>INDEX(List_address,1,Sel_Language)</f>
        <v>Address</v>
      </c>
      <c r="C10" s="430"/>
      <c r="D10" s="430"/>
      <c r="E10" s="431"/>
      <c r="F10" s="400"/>
      <c r="G10" s="401"/>
      <c r="H10" s="401"/>
      <c r="I10" s="401"/>
      <c r="J10" s="401"/>
      <c r="K10" s="401"/>
      <c r="L10" s="401"/>
      <c r="M10" s="401"/>
      <c r="N10" s="401"/>
      <c r="O10" s="401"/>
      <c r="P10" s="401"/>
      <c r="Q10" s="401"/>
      <c r="R10" s="401"/>
      <c r="S10" s="402"/>
      <c r="T10" s="47"/>
      <c r="U10" s="435" t="str">
        <f>INDEX(List_doc,1,Sel_Language)</f>
        <v>Customer documentation (delivery note, report, pictures)</v>
      </c>
      <c r="V10" s="436"/>
      <c r="W10" s="436"/>
      <c r="X10" s="436"/>
      <c r="Y10" s="436"/>
      <c r="Z10" s="436"/>
      <c r="AA10" s="437"/>
      <c r="AB10" s="444"/>
      <c r="AC10" s="444"/>
      <c r="AD10" s="444"/>
      <c r="AE10" s="444"/>
      <c r="AF10" s="444"/>
      <c r="AG10" s="444"/>
      <c r="AH10" s="444"/>
      <c r="AI10" s="444"/>
      <c r="AJ10" s="444"/>
      <c r="AK10" s="445"/>
    </row>
    <row r="11" spans="1:63" ht="24" customHeight="1">
      <c r="B11" s="432"/>
      <c r="C11" s="433"/>
      <c r="D11" s="433"/>
      <c r="E11" s="434"/>
      <c r="F11" s="403"/>
      <c r="G11" s="404"/>
      <c r="H11" s="404"/>
      <c r="I11" s="404"/>
      <c r="J11" s="404"/>
      <c r="K11" s="404"/>
      <c r="L11" s="404"/>
      <c r="M11" s="404"/>
      <c r="N11" s="404"/>
      <c r="O11" s="404"/>
      <c r="P11" s="404"/>
      <c r="Q11" s="404"/>
      <c r="R11" s="404"/>
      <c r="S11" s="405"/>
      <c r="T11" s="47"/>
      <c r="U11" s="438"/>
      <c r="V11" s="439"/>
      <c r="W11" s="439"/>
      <c r="X11" s="439"/>
      <c r="Y11" s="439"/>
      <c r="Z11" s="439"/>
      <c r="AA11" s="440"/>
      <c r="AB11" s="446"/>
      <c r="AC11" s="446"/>
      <c r="AD11" s="446"/>
      <c r="AE11" s="446"/>
      <c r="AF11" s="446"/>
      <c r="AG11" s="446"/>
      <c r="AH11" s="446"/>
      <c r="AI11" s="446"/>
      <c r="AJ11" s="446"/>
      <c r="AK11" s="447"/>
    </row>
    <row r="12" spans="1:63" ht="24" customHeight="1">
      <c r="B12" s="409" t="str">
        <f>INDEX(List_Zip,1,Sel_Language)</f>
        <v>Zip code</v>
      </c>
      <c r="C12" s="410"/>
      <c r="D12" s="410"/>
      <c r="E12" s="411"/>
      <c r="F12" s="412"/>
      <c r="G12" s="413"/>
      <c r="H12" s="413"/>
      <c r="I12" s="457"/>
      <c r="J12" s="454" t="str">
        <f>INDEX(List_city,1,Sel_Language)</f>
        <v>City</v>
      </c>
      <c r="K12" s="455"/>
      <c r="L12" s="456"/>
      <c r="M12" s="458"/>
      <c r="N12" s="459"/>
      <c r="O12" s="459"/>
      <c r="P12" s="459"/>
      <c r="Q12" s="459"/>
      <c r="R12" s="459"/>
      <c r="S12" s="460"/>
      <c r="T12" s="47"/>
      <c r="U12" s="438"/>
      <c r="V12" s="439"/>
      <c r="W12" s="439"/>
      <c r="X12" s="439"/>
      <c r="Y12" s="439"/>
      <c r="Z12" s="439"/>
      <c r="AA12" s="440"/>
      <c r="AB12" s="446"/>
      <c r="AC12" s="446"/>
      <c r="AD12" s="446"/>
      <c r="AE12" s="446"/>
      <c r="AF12" s="446"/>
      <c r="AG12" s="446"/>
      <c r="AH12" s="446"/>
      <c r="AI12" s="446"/>
      <c r="AJ12" s="446"/>
      <c r="AK12" s="447"/>
    </row>
    <row r="13" spans="1:63" ht="24" customHeight="1">
      <c r="B13" s="409" t="str">
        <f>INDEX(List_country,1,Sel_Language)</f>
        <v>Country</v>
      </c>
      <c r="C13" s="410"/>
      <c r="D13" s="410"/>
      <c r="E13" s="411"/>
      <c r="F13" s="412"/>
      <c r="G13" s="413"/>
      <c r="H13" s="413"/>
      <c r="I13" s="413"/>
      <c r="J13" s="413"/>
      <c r="K13" s="413"/>
      <c r="L13" s="413"/>
      <c r="M13" s="413"/>
      <c r="N13" s="413"/>
      <c r="O13" s="413"/>
      <c r="P13" s="413"/>
      <c r="Q13" s="413"/>
      <c r="R13" s="413"/>
      <c r="S13" s="414"/>
      <c r="T13" s="47"/>
      <c r="U13" s="438"/>
      <c r="V13" s="439"/>
      <c r="W13" s="439"/>
      <c r="X13" s="439"/>
      <c r="Y13" s="439"/>
      <c r="Z13" s="439"/>
      <c r="AA13" s="440"/>
      <c r="AB13" s="446"/>
      <c r="AC13" s="446"/>
      <c r="AD13" s="446"/>
      <c r="AE13" s="446"/>
      <c r="AF13" s="446"/>
      <c r="AG13" s="446"/>
      <c r="AH13" s="446"/>
      <c r="AI13" s="446"/>
      <c r="AJ13" s="446"/>
      <c r="AK13" s="447"/>
    </row>
    <row r="14" spans="1:63" ht="24" customHeight="1">
      <c r="B14" s="409" t="str">
        <f>INDEX(List_email,1,Sel_Language)</f>
        <v>Email</v>
      </c>
      <c r="C14" s="410"/>
      <c r="D14" s="410"/>
      <c r="E14" s="411"/>
      <c r="F14" s="426"/>
      <c r="G14" s="427"/>
      <c r="H14" s="427"/>
      <c r="I14" s="427"/>
      <c r="J14" s="427"/>
      <c r="K14" s="427"/>
      <c r="L14" s="427"/>
      <c r="M14" s="427"/>
      <c r="N14" s="427"/>
      <c r="O14" s="427"/>
      <c r="P14" s="427"/>
      <c r="Q14" s="427"/>
      <c r="R14" s="427"/>
      <c r="S14" s="428"/>
      <c r="T14" s="47"/>
      <c r="U14" s="438"/>
      <c r="V14" s="439"/>
      <c r="W14" s="439"/>
      <c r="X14" s="439"/>
      <c r="Y14" s="439"/>
      <c r="Z14" s="439"/>
      <c r="AA14" s="440"/>
      <c r="AB14" s="446"/>
      <c r="AC14" s="446"/>
      <c r="AD14" s="446"/>
      <c r="AE14" s="446"/>
      <c r="AF14" s="446"/>
      <c r="AG14" s="446"/>
      <c r="AH14" s="446"/>
      <c r="AI14" s="446"/>
      <c r="AJ14" s="446"/>
      <c r="AK14" s="447"/>
    </row>
    <row r="15" spans="1:63" ht="24" customHeight="1">
      <c r="B15" s="409" t="str">
        <f>INDEX(List_phone,1,Sel_Language)</f>
        <v>Phone</v>
      </c>
      <c r="C15" s="410"/>
      <c r="D15" s="410"/>
      <c r="E15" s="411"/>
      <c r="F15" s="412"/>
      <c r="G15" s="413"/>
      <c r="H15" s="413"/>
      <c r="I15" s="413"/>
      <c r="J15" s="413"/>
      <c r="K15" s="413"/>
      <c r="L15" s="413"/>
      <c r="M15" s="413"/>
      <c r="N15" s="413"/>
      <c r="O15" s="413"/>
      <c r="P15" s="413"/>
      <c r="Q15" s="413"/>
      <c r="R15" s="413"/>
      <c r="S15" s="414"/>
      <c r="T15" s="45"/>
      <c r="U15" s="438"/>
      <c r="V15" s="439"/>
      <c r="W15" s="439"/>
      <c r="X15" s="439"/>
      <c r="Y15" s="439"/>
      <c r="Z15" s="439"/>
      <c r="AA15" s="440"/>
      <c r="AB15" s="446"/>
      <c r="AC15" s="446"/>
      <c r="AD15" s="446"/>
      <c r="AE15" s="446"/>
      <c r="AF15" s="446"/>
      <c r="AG15" s="446"/>
      <c r="AH15" s="446"/>
      <c r="AI15" s="446"/>
      <c r="AJ15" s="446"/>
      <c r="AK15" s="447"/>
    </row>
    <row r="16" spans="1:63" ht="24" customHeight="1" thickBot="1">
      <c r="B16" s="421" t="str">
        <f>INDEX(List_non,1,Sel_Language)</f>
        <v>Non conformity number</v>
      </c>
      <c r="C16" s="422"/>
      <c r="D16" s="422"/>
      <c r="E16" s="422"/>
      <c r="F16" s="422"/>
      <c r="G16" s="422"/>
      <c r="H16" s="423"/>
      <c r="I16" s="415"/>
      <c r="J16" s="416"/>
      <c r="K16" s="416"/>
      <c r="L16" s="416"/>
      <c r="M16" s="416"/>
      <c r="N16" s="416"/>
      <c r="O16" s="416"/>
      <c r="P16" s="416"/>
      <c r="Q16" s="416"/>
      <c r="R16" s="416"/>
      <c r="S16" s="417"/>
      <c r="T16" s="45"/>
      <c r="U16" s="441"/>
      <c r="V16" s="442"/>
      <c r="W16" s="442"/>
      <c r="X16" s="442"/>
      <c r="Y16" s="442"/>
      <c r="Z16" s="442"/>
      <c r="AA16" s="443"/>
      <c r="AB16" s="448"/>
      <c r="AC16" s="448"/>
      <c r="AD16" s="448"/>
      <c r="AE16" s="448"/>
      <c r="AF16" s="448"/>
      <c r="AG16" s="448"/>
      <c r="AH16" s="448"/>
      <c r="AI16" s="448"/>
      <c r="AJ16" s="448"/>
      <c r="AK16" s="449"/>
    </row>
    <row r="17" spans="1:63" ht="16.899999999999999" customHeight="1" thickBot="1">
      <c r="B17" s="406"/>
      <c r="C17" s="407"/>
      <c r="D17" s="407"/>
      <c r="E17" s="407"/>
      <c r="F17" s="407"/>
      <c r="G17" s="407"/>
      <c r="H17" s="407"/>
      <c r="I17" s="407"/>
      <c r="J17" s="407"/>
      <c r="K17" s="407"/>
      <c r="L17" s="407"/>
      <c r="M17" s="407"/>
      <c r="N17" s="407"/>
      <c r="O17" s="407"/>
      <c r="P17" s="407"/>
      <c r="Q17" s="407"/>
      <c r="R17" s="407"/>
      <c r="S17" s="407"/>
      <c r="T17" s="407"/>
      <c r="U17" s="407"/>
      <c r="V17" s="407"/>
      <c r="W17" s="407"/>
      <c r="X17" s="407"/>
      <c r="Y17" s="407"/>
      <c r="Z17" s="407"/>
      <c r="AA17" s="407"/>
      <c r="AB17" s="407"/>
      <c r="AC17" s="407"/>
      <c r="AD17" s="407"/>
      <c r="AE17" s="407"/>
      <c r="AF17" s="407"/>
      <c r="AG17" s="407"/>
      <c r="AH17" s="407"/>
      <c r="AI17" s="407"/>
      <c r="AJ17" s="407"/>
      <c r="AK17" s="408"/>
    </row>
    <row r="18" spans="1:63" ht="31.9" customHeight="1" thickTop="1">
      <c r="B18" s="397" t="str">
        <f>INDEX(List_LEMProd,1,Sel_Language)</f>
        <v>LEM Product description</v>
      </c>
      <c r="C18" s="398"/>
      <c r="D18" s="398"/>
      <c r="E18" s="398"/>
      <c r="F18" s="398"/>
      <c r="G18" s="398"/>
      <c r="H18" s="398"/>
      <c r="I18" s="398"/>
      <c r="J18" s="398"/>
      <c r="K18" s="398"/>
      <c r="L18" s="398"/>
      <c r="M18" s="398"/>
      <c r="N18" s="398"/>
      <c r="O18" s="398"/>
      <c r="P18" s="398"/>
      <c r="Q18" s="398"/>
      <c r="R18" s="398"/>
      <c r="S18" s="398"/>
      <c r="T18" s="398"/>
      <c r="U18" s="398"/>
      <c r="V18" s="398"/>
      <c r="W18" s="398"/>
      <c r="X18" s="398"/>
      <c r="Y18" s="398"/>
      <c r="Z18" s="398"/>
      <c r="AA18" s="398"/>
      <c r="AB18" s="398"/>
      <c r="AC18" s="398"/>
      <c r="AD18" s="398"/>
      <c r="AE18" s="398"/>
      <c r="AF18" s="398"/>
      <c r="AG18" s="398"/>
      <c r="AH18" s="398"/>
      <c r="AI18" s="398"/>
      <c r="AJ18" s="398"/>
      <c r="AK18" s="399"/>
    </row>
    <row r="19" spans="1:63" s="3" customFormat="1" ht="45" customHeight="1" thickBot="1">
      <c r="A19" s="264"/>
      <c r="B19" s="425" t="str">
        <f>INDEX(List_type,1,Sel_Language)</f>
        <v xml:space="preserve">Type of request* </v>
      </c>
      <c r="C19" s="419"/>
      <c r="D19" s="419"/>
      <c r="E19" s="419"/>
      <c r="F19" s="419"/>
      <c r="G19" s="418" t="str">
        <f>INDEX(List_product,1,Sel_Language)</f>
        <v>LEM product concerned*
(e.g.: LF 2005-S/SP21)</v>
      </c>
      <c r="H19" s="419"/>
      <c r="I19" s="419"/>
      <c r="J19" s="419"/>
      <c r="K19" s="419"/>
      <c r="L19" s="419"/>
      <c r="M19" s="424"/>
      <c r="N19" s="418" t="str">
        <f>INDEX(List_quantity,1,Sel_Language)</f>
        <v>Quantity</v>
      </c>
      <c r="O19" s="424"/>
      <c r="P19" s="418" t="str">
        <f>INDEX(List_datecode,1,Sel_Language)</f>
        <v>Date code* 
(e.g.: 117228 - 717125 or 817125)</v>
      </c>
      <c r="Q19" s="419"/>
      <c r="R19" s="419"/>
      <c r="S19" s="419"/>
      <c r="T19" s="424"/>
      <c r="U19" s="559" t="str">
        <f>INDEX(List_reason,1,Sel_Language)</f>
        <v>Reason of return *</v>
      </c>
      <c r="V19" s="560"/>
      <c r="W19" s="560"/>
      <c r="X19" s="560"/>
      <c r="Y19" s="560"/>
      <c r="Z19" s="560"/>
      <c r="AA19" s="560"/>
      <c r="AB19" s="560"/>
      <c r="AC19" s="560"/>
      <c r="AD19" s="560"/>
      <c r="AE19" s="560"/>
      <c r="AF19" s="561"/>
      <c r="AG19" s="418" t="str">
        <f>INDEX(List_detection,1,Sel_Language)</f>
        <v>Detection level *</v>
      </c>
      <c r="AH19" s="419"/>
      <c r="AI19" s="419"/>
      <c r="AJ19" s="419"/>
      <c r="AK19" s="420"/>
      <c r="AL19" s="186"/>
      <c r="AM19" s="321"/>
      <c r="AN19" s="321"/>
      <c r="AO19" s="4"/>
      <c r="AP19" s="321"/>
      <c r="AQ19" s="396"/>
      <c r="AR19" s="396"/>
      <c r="AS19" s="396"/>
      <c r="AT19" s="396"/>
      <c r="AU19" s="264"/>
      <c r="AV19" s="264"/>
      <c r="AW19" s="264"/>
      <c r="AX19" s="264"/>
      <c r="AY19" s="264"/>
      <c r="AZ19" s="264"/>
      <c r="BA19" s="264"/>
      <c r="BB19" s="264"/>
      <c r="BC19" s="264"/>
      <c r="BD19" s="264"/>
      <c r="BE19" s="264"/>
      <c r="BF19" s="264"/>
      <c r="BG19" s="264"/>
      <c r="BH19" s="264"/>
      <c r="BI19" s="264"/>
      <c r="BJ19" s="264"/>
      <c r="BK19" s="264"/>
    </row>
    <row r="20" spans="1:63" ht="30" customHeight="1">
      <c r="B20" s="392"/>
      <c r="C20" s="393"/>
      <c r="D20" s="393"/>
      <c r="E20" s="393"/>
      <c r="F20" s="385"/>
      <c r="G20" s="359"/>
      <c r="H20" s="360"/>
      <c r="I20" s="360"/>
      <c r="J20" s="360"/>
      <c r="K20" s="360"/>
      <c r="L20" s="360"/>
      <c r="M20" s="361"/>
      <c r="N20" s="384"/>
      <c r="O20" s="385"/>
      <c r="P20" s="386"/>
      <c r="Q20" s="387"/>
      <c r="R20" s="387"/>
      <c r="S20" s="387"/>
      <c r="T20" s="388"/>
      <c r="U20" s="512"/>
      <c r="V20" s="513"/>
      <c r="W20" s="513"/>
      <c r="X20" s="513"/>
      <c r="Y20" s="513"/>
      <c r="Z20" s="513"/>
      <c r="AA20" s="513"/>
      <c r="AB20" s="513"/>
      <c r="AC20" s="513"/>
      <c r="AD20" s="513"/>
      <c r="AE20" s="513"/>
      <c r="AF20" s="562"/>
      <c r="AG20" s="512"/>
      <c r="AH20" s="513"/>
      <c r="AI20" s="513"/>
      <c r="AJ20" s="513"/>
      <c r="AK20" s="514"/>
      <c r="AL20" s="269"/>
      <c r="AU20" s="22"/>
      <c r="AV20" s="22"/>
      <c r="AW20" s="22"/>
      <c r="AX20" s="22"/>
      <c r="AY20" s="22"/>
    </row>
    <row r="21" spans="1:63" ht="30" customHeight="1">
      <c r="B21" s="362"/>
      <c r="C21" s="360"/>
      <c r="D21" s="360"/>
      <c r="E21" s="360"/>
      <c r="F21" s="361"/>
      <c r="G21" s="359"/>
      <c r="H21" s="360"/>
      <c r="I21" s="360"/>
      <c r="J21" s="360"/>
      <c r="K21" s="360"/>
      <c r="L21" s="360"/>
      <c r="M21" s="361"/>
      <c r="N21" s="359"/>
      <c r="O21" s="361"/>
      <c r="P21" s="509"/>
      <c r="Q21" s="510"/>
      <c r="R21" s="510"/>
      <c r="S21" s="510"/>
      <c r="T21" s="511"/>
      <c r="U21" s="563"/>
      <c r="V21" s="564"/>
      <c r="W21" s="564"/>
      <c r="X21" s="564"/>
      <c r="Y21" s="564"/>
      <c r="Z21" s="564"/>
      <c r="AA21" s="564"/>
      <c r="AB21" s="564"/>
      <c r="AC21" s="564"/>
      <c r="AD21" s="564"/>
      <c r="AE21" s="564"/>
      <c r="AF21" s="565"/>
      <c r="AG21" s="359"/>
      <c r="AH21" s="360"/>
      <c r="AI21" s="360"/>
      <c r="AJ21" s="360"/>
      <c r="AK21" s="391"/>
      <c r="AU21" s="22"/>
      <c r="AV21" s="22"/>
      <c r="AW21" s="22"/>
      <c r="AX21" s="22"/>
      <c r="AY21" s="22"/>
    </row>
    <row r="22" spans="1:63" ht="30" customHeight="1">
      <c r="B22" s="362"/>
      <c r="C22" s="360"/>
      <c r="D22" s="360"/>
      <c r="E22" s="360"/>
      <c r="F22" s="361"/>
      <c r="G22" s="359"/>
      <c r="H22" s="360"/>
      <c r="I22" s="360"/>
      <c r="J22" s="360"/>
      <c r="K22" s="360"/>
      <c r="L22" s="360"/>
      <c r="M22" s="361"/>
      <c r="N22" s="359"/>
      <c r="O22" s="361"/>
      <c r="P22" s="509"/>
      <c r="Q22" s="510"/>
      <c r="R22" s="510"/>
      <c r="S22" s="510"/>
      <c r="T22" s="511"/>
      <c r="U22" s="563"/>
      <c r="V22" s="564"/>
      <c r="W22" s="564"/>
      <c r="X22" s="564"/>
      <c r="Y22" s="564"/>
      <c r="Z22" s="564"/>
      <c r="AA22" s="564"/>
      <c r="AB22" s="564"/>
      <c r="AC22" s="564"/>
      <c r="AD22" s="564"/>
      <c r="AE22" s="564"/>
      <c r="AF22" s="565"/>
      <c r="AG22" s="359"/>
      <c r="AH22" s="360"/>
      <c r="AI22" s="360"/>
      <c r="AJ22" s="360"/>
      <c r="AK22" s="391"/>
      <c r="AU22" s="22"/>
      <c r="AV22" s="22"/>
      <c r="AW22" s="22"/>
      <c r="AX22" s="22"/>
      <c r="AY22" s="22"/>
    </row>
    <row r="23" spans="1:63" ht="30" customHeight="1">
      <c r="B23" s="362"/>
      <c r="C23" s="360"/>
      <c r="D23" s="360"/>
      <c r="E23" s="360"/>
      <c r="F23" s="361"/>
      <c r="G23" s="359"/>
      <c r="H23" s="360"/>
      <c r="I23" s="360"/>
      <c r="J23" s="360"/>
      <c r="K23" s="360"/>
      <c r="L23" s="360"/>
      <c r="M23" s="361"/>
      <c r="N23" s="359"/>
      <c r="O23" s="361"/>
      <c r="P23" s="509"/>
      <c r="Q23" s="510"/>
      <c r="R23" s="510"/>
      <c r="S23" s="510"/>
      <c r="T23" s="511"/>
      <c r="U23" s="563"/>
      <c r="V23" s="564"/>
      <c r="W23" s="564"/>
      <c r="X23" s="564"/>
      <c r="Y23" s="564"/>
      <c r="Z23" s="564"/>
      <c r="AA23" s="564"/>
      <c r="AB23" s="564"/>
      <c r="AC23" s="564"/>
      <c r="AD23" s="564"/>
      <c r="AE23" s="564"/>
      <c r="AF23" s="565"/>
      <c r="AG23" s="359"/>
      <c r="AH23" s="360"/>
      <c r="AI23" s="360"/>
      <c r="AJ23" s="360"/>
      <c r="AK23" s="391"/>
      <c r="AU23" s="22"/>
      <c r="AV23" s="22"/>
      <c r="AW23" s="22"/>
      <c r="AX23" s="22"/>
      <c r="AY23" s="22"/>
    </row>
    <row r="24" spans="1:63" ht="30" customHeight="1">
      <c r="B24" s="362"/>
      <c r="C24" s="360"/>
      <c r="D24" s="360"/>
      <c r="E24" s="360"/>
      <c r="F24" s="361"/>
      <c r="G24" s="359"/>
      <c r="H24" s="360"/>
      <c r="I24" s="360"/>
      <c r="J24" s="360"/>
      <c r="K24" s="360"/>
      <c r="L24" s="360"/>
      <c r="M24" s="361"/>
      <c r="N24" s="359"/>
      <c r="O24" s="361"/>
      <c r="P24" s="509"/>
      <c r="Q24" s="510"/>
      <c r="R24" s="510"/>
      <c r="S24" s="510"/>
      <c r="T24" s="511"/>
      <c r="U24" s="563"/>
      <c r="V24" s="564"/>
      <c r="W24" s="564"/>
      <c r="X24" s="564"/>
      <c r="Y24" s="564"/>
      <c r="Z24" s="564"/>
      <c r="AA24" s="564"/>
      <c r="AB24" s="564"/>
      <c r="AC24" s="564"/>
      <c r="AD24" s="564"/>
      <c r="AE24" s="564"/>
      <c r="AF24" s="565"/>
      <c r="AG24" s="359"/>
      <c r="AH24" s="360"/>
      <c r="AI24" s="360"/>
      <c r="AJ24" s="360"/>
      <c r="AK24" s="391"/>
      <c r="AU24" s="22"/>
      <c r="AV24" s="22"/>
      <c r="AW24" s="22"/>
      <c r="AX24" s="22"/>
      <c r="AY24" s="22"/>
    </row>
    <row r="25" spans="1:63" ht="30" customHeight="1" thickBot="1">
      <c r="B25" s="492"/>
      <c r="C25" s="489"/>
      <c r="D25" s="489"/>
      <c r="E25" s="489"/>
      <c r="F25" s="491"/>
      <c r="G25" s="488"/>
      <c r="H25" s="489"/>
      <c r="I25" s="489"/>
      <c r="J25" s="489"/>
      <c r="K25" s="489"/>
      <c r="L25" s="489"/>
      <c r="M25" s="491"/>
      <c r="N25" s="488"/>
      <c r="O25" s="491"/>
      <c r="P25" s="569"/>
      <c r="Q25" s="570"/>
      <c r="R25" s="570"/>
      <c r="S25" s="570"/>
      <c r="T25" s="571"/>
      <c r="U25" s="566"/>
      <c r="V25" s="567"/>
      <c r="W25" s="567"/>
      <c r="X25" s="567"/>
      <c r="Y25" s="567"/>
      <c r="Z25" s="567"/>
      <c r="AA25" s="567"/>
      <c r="AB25" s="567"/>
      <c r="AC25" s="567"/>
      <c r="AD25" s="567"/>
      <c r="AE25" s="567"/>
      <c r="AF25" s="568"/>
      <c r="AG25" s="488"/>
      <c r="AH25" s="489"/>
      <c r="AI25" s="489"/>
      <c r="AJ25" s="489"/>
      <c r="AK25" s="490"/>
      <c r="AU25" s="22"/>
      <c r="AV25" s="22"/>
      <c r="AW25" s="22"/>
      <c r="AX25" s="22"/>
      <c r="AY25" s="22"/>
    </row>
    <row r="26" spans="1:63" ht="16.899999999999999" customHeight="1" thickBot="1">
      <c r="B26" s="518" t="str">
        <f>INDEX(List_mandatory,1,Sel_Language)</f>
        <v>* Mandatory Fields</v>
      </c>
      <c r="C26" s="519"/>
      <c r="D26" s="519"/>
      <c r="E26" s="519"/>
      <c r="F26" s="519"/>
      <c r="G26" s="519"/>
      <c r="H26" s="519"/>
      <c r="I26" s="519"/>
      <c r="J26" s="519"/>
      <c r="K26" s="519"/>
      <c r="L26" s="519"/>
      <c r="M26" s="519"/>
      <c r="N26" s="519"/>
      <c r="O26" s="519"/>
      <c r="P26" s="519"/>
      <c r="Q26" s="519"/>
      <c r="R26" s="519"/>
      <c r="S26" s="519"/>
      <c r="T26" s="519"/>
      <c r="U26" s="519"/>
      <c r="V26" s="519"/>
      <c r="W26" s="519"/>
      <c r="X26" s="519"/>
      <c r="Y26" s="519"/>
      <c r="Z26" s="519"/>
      <c r="AA26" s="519"/>
      <c r="AB26" s="519"/>
      <c r="AC26" s="519"/>
      <c r="AD26" s="519"/>
      <c r="AE26" s="519"/>
      <c r="AF26" s="519"/>
      <c r="AG26" s="519"/>
      <c r="AH26" s="519"/>
      <c r="AI26" s="519"/>
      <c r="AJ26" s="519"/>
      <c r="AK26" s="520"/>
    </row>
    <row r="27" spans="1:63" ht="15" customHeight="1">
      <c r="B27" s="496" t="str">
        <f>INDEX(List_prob,1,Sel_Language)</f>
        <v>Describe the problem: * Please be as specific as possible, photos and additionnal comments are encouraged</v>
      </c>
      <c r="C27" s="497"/>
      <c r="D27" s="497"/>
      <c r="E27" s="497"/>
      <c r="F27" s="497"/>
      <c r="G27" s="497"/>
      <c r="H27" s="497"/>
      <c r="I27" s="497"/>
      <c r="J27" s="497"/>
      <c r="K27" s="497"/>
      <c r="L27" s="497"/>
      <c r="M27" s="497"/>
      <c r="N27" s="497"/>
      <c r="O27" s="497"/>
      <c r="P27" s="497"/>
      <c r="Q27" s="497"/>
      <c r="R27" s="497"/>
      <c r="S27" s="497"/>
      <c r="T27" s="497"/>
      <c r="U27" s="497"/>
      <c r="V27" s="497"/>
      <c r="W27" s="497"/>
      <c r="X27" s="497"/>
      <c r="Y27" s="497"/>
      <c r="Z27" s="497"/>
      <c r="AA27" s="497"/>
      <c r="AB27" s="497"/>
      <c r="AC27" s="497"/>
      <c r="AD27" s="497"/>
      <c r="AE27" s="497"/>
      <c r="AF27" s="497"/>
      <c r="AG27" s="497"/>
      <c r="AH27" s="497"/>
      <c r="AI27" s="497"/>
      <c r="AJ27" s="497"/>
      <c r="AK27" s="498"/>
    </row>
    <row r="28" spans="1:63" ht="15" customHeight="1" thickBot="1">
      <c r="B28" s="499"/>
      <c r="C28" s="500"/>
      <c r="D28" s="500"/>
      <c r="E28" s="500"/>
      <c r="F28" s="500"/>
      <c r="G28" s="500"/>
      <c r="H28" s="500"/>
      <c r="I28" s="500"/>
      <c r="J28" s="500"/>
      <c r="K28" s="500"/>
      <c r="L28" s="500"/>
      <c r="M28" s="500"/>
      <c r="N28" s="500"/>
      <c r="O28" s="500"/>
      <c r="P28" s="500"/>
      <c r="Q28" s="500"/>
      <c r="R28" s="500"/>
      <c r="S28" s="500"/>
      <c r="T28" s="500"/>
      <c r="U28" s="500"/>
      <c r="V28" s="500"/>
      <c r="W28" s="500"/>
      <c r="X28" s="500"/>
      <c r="Y28" s="500"/>
      <c r="Z28" s="500"/>
      <c r="AA28" s="500"/>
      <c r="AB28" s="500"/>
      <c r="AC28" s="500"/>
      <c r="AD28" s="500"/>
      <c r="AE28" s="500"/>
      <c r="AF28" s="500"/>
      <c r="AG28" s="500"/>
      <c r="AH28" s="500"/>
      <c r="AI28" s="500"/>
      <c r="AJ28" s="500"/>
      <c r="AK28" s="501"/>
    </row>
    <row r="29" spans="1:63" ht="30" customHeight="1">
      <c r="B29" s="363" t="str">
        <f>IF(OR(B20="Technical",B20="Technique",B20="技术",B20="Technische",B20="テクニカル",B20="Технический"),INDEX(list_question,1,Sel_Language),"")</f>
        <v/>
      </c>
      <c r="C29" s="364"/>
      <c r="D29" s="364"/>
      <c r="E29" s="364"/>
      <c r="F29" s="364"/>
      <c r="G29" s="364"/>
      <c r="H29" s="364"/>
      <c r="I29" s="364"/>
      <c r="J29" s="364"/>
      <c r="K29" s="364"/>
      <c r="L29" s="364"/>
      <c r="M29" s="364"/>
      <c r="N29" s="364"/>
      <c r="O29" s="364"/>
      <c r="P29" s="364"/>
      <c r="Q29" s="364"/>
      <c r="R29" s="364"/>
      <c r="S29" s="364"/>
      <c r="T29" s="364"/>
      <c r="U29" s="364"/>
      <c r="V29" s="364"/>
      <c r="W29" s="364"/>
      <c r="X29" s="364"/>
      <c r="Y29" s="364"/>
      <c r="Z29" s="364"/>
      <c r="AA29" s="364"/>
      <c r="AB29" s="364"/>
      <c r="AC29" s="364"/>
      <c r="AD29" s="364"/>
      <c r="AE29" s="364"/>
      <c r="AF29" s="364"/>
      <c r="AG29" s="364"/>
      <c r="AH29" s="364"/>
      <c r="AI29" s="364"/>
      <c r="AJ29" s="364"/>
      <c r="AK29" s="365"/>
    </row>
    <row r="30" spans="1:63" ht="30" customHeight="1">
      <c r="B30" s="464" t="str">
        <f>IF(OR(B20="Technical",B20="Technique",B20="技术",B20="Technische",B20="テクニカル",B20="Технический"),INDEX(list_question1,Sel_Language),"")</f>
        <v/>
      </c>
      <c r="C30" s="465"/>
      <c r="D30" s="465"/>
      <c r="E30" s="465"/>
      <c r="F30" s="465"/>
      <c r="G30" s="465"/>
      <c r="H30" s="465"/>
      <c r="I30" s="465"/>
      <c r="J30" s="465"/>
      <c r="K30" s="465"/>
      <c r="L30" s="465"/>
      <c r="M30" s="465"/>
      <c r="N30" s="465"/>
      <c r="O30" s="465"/>
      <c r="P30" s="465"/>
      <c r="Q30" s="465"/>
      <c r="R30" s="465"/>
      <c r="S30" s="465"/>
      <c r="T30" s="465"/>
      <c r="U30" s="465"/>
      <c r="V30" s="465"/>
      <c r="W30" s="465"/>
      <c r="X30" s="465"/>
      <c r="Y30" s="465"/>
      <c r="Z30" s="465"/>
      <c r="AA30" s="465"/>
      <c r="AB30" s="465"/>
      <c r="AC30" s="465"/>
      <c r="AD30" s="465"/>
      <c r="AE30" s="465"/>
      <c r="AF30" s="465"/>
      <c r="AG30" s="465"/>
      <c r="AH30" s="465"/>
      <c r="AI30" s="465"/>
      <c r="AJ30" s="465"/>
      <c r="AK30" s="466"/>
    </row>
    <row r="31" spans="1:63" ht="30" customHeight="1">
      <c r="B31" s="461"/>
      <c r="C31" s="462"/>
      <c r="D31" s="462"/>
      <c r="E31" s="462"/>
      <c r="F31" s="462"/>
      <c r="G31" s="462"/>
      <c r="H31" s="462"/>
      <c r="I31" s="462"/>
      <c r="J31" s="462"/>
      <c r="K31" s="462"/>
      <c r="L31" s="462"/>
      <c r="M31" s="462"/>
      <c r="N31" s="462"/>
      <c r="O31" s="462"/>
      <c r="P31" s="462"/>
      <c r="Q31" s="462"/>
      <c r="R31" s="462"/>
      <c r="S31" s="462"/>
      <c r="T31" s="462"/>
      <c r="U31" s="462"/>
      <c r="V31" s="462"/>
      <c r="W31" s="462"/>
      <c r="X31" s="462"/>
      <c r="Y31" s="462"/>
      <c r="Z31" s="462"/>
      <c r="AA31" s="462"/>
      <c r="AB31" s="462"/>
      <c r="AC31" s="462"/>
      <c r="AD31" s="462"/>
      <c r="AE31" s="462"/>
      <c r="AF31" s="462"/>
      <c r="AG31" s="462"/>
      <c r="AH31" s="462"/>
      <c r="AI31" s="462"/>
      <c r="AJ31" s="462"/>
      <c r="AK31" s="463"/>
    </row>
    <row r="32" spans="1:63" ht="30" customHeight="1">
      <c r="B32" s="464" t="str">
        <f>IF(OR(B20="Technical",B20="Technique",B20="技术",B20="Technische",B20="テクニカル",B20="Технический"),INDEX(list_question2,Sel_Language),"")</f>
        <v/>
      </c>
      <c r="C32" s="476"/>
      <c r="D32" s="476"/>
      <c r="E32" s="476"/>
      <c r="F32" s="476"/>
      <c r="G32" s="476"/>
      <c r="H32" s="476"/>
      <c r="I32" s="476"/>
      <c r="J32" s="476"/>
      <c r="K32" s="476"/>
      <c r="L32" s="476"/>
      <c r="M32" s="476"/>
      <c r="N32" s="476"/>
      <c r="O32" s="476"/>
      <c r="P32" s="476"/>
      <c r="Q32" s="476"/>
      <c r="R32" s="476"/>
      <c r="S32" s="476"/>
      <c r="T32" s="476"/>
      <c r="U32" s="476"/>
      <c r="V32" s="476"/>
      <c r="W32" s="476"/>
      <c r="X32" s="476"/>
      <c r="Y32" s="476"/>
      <c r="Z32" s="476"/>
      <c r="AA32" s="476"/>
      <c r="AB32" s="476"/>
      <c r="AC32" s="476"/>
      <c r="AD32" s="476"/>
      <c r="AE32" s="476"/>
      <c r="AF32" s="476"/>
      <c r="AG32" s="476"/>
      <c r="AH32" s="476"/>
      <c r="AI32" s="476"/>
      <c r="AJ32" s="476"/>
      <c r="AK32" s="477"/>
    </row>
    <row r="33" spans="2:51" ht="30" customHeight="1">
      <c r="B33" s="461"/>
      <c r="C33" s="462"/>
      <c r="D33" s="462"/>
      <c r="E33" s="462"/>
      <c r="F33" s="462"/>
      <c r="G33" s="462"/>
      <c r="H33" s="462"/>
      <c r="I33" s="462"/>
      <c r="J33" s="462"/>
      <c r="K33" s="462"/>
      <c r="L33" s="462"/>
      <c r="M33" s="462"/>
      <c r="N33" s="462"/>
      <c r="O33" s="462"/>
      <c r="P33" s="462"/>
      <c r="Q33" s="462"/>
      <c r="R33" s="462"/>
      <c r="S33" s="462"/>
      <c r="T33" s="462"/>
      <c r="U33" s="462"/>
      <c r="V33" s="462"/>
      <c r="W33" s="462"/>
      <c r="X33" s="462"/>
      <c r="Y33" s="462"/>
      <c r="Z33" s="462"/>
      <c r="AA33" s="462"/>
      <c r="AB33" s="462"/>
      <c r="AC33" s="462"/>
      <c r="AD33" s="462"/>
      <c r="AE33" s="462"/>
      <c r="AF33" s="462"/>
      <c r="AG33" s="462"/>
      <c r="AH33" s="462"/>
      <c r="AI33" s="462"/>
      <c r="AJ33" s="462"/>
      <c r="AK33" s="463"/>
    </row>
    <row r="34" spans="2:51" ht="30" customHeight="1">
      <c r="B34" s="464" t="str">
        <f>IF(OR(B20="Technical",B20="Technique",B20="技术",B20="Technische",B20="テクニカル",B20="Технический"),INDEX(list_question3,Sel_Language),"")</f>
        <v/>
      </c>
      <c r="C34" s="465"/>
      <c r="D34" s="465"/>
      <c r="E34" s="465"/>
      <c r="F34" s="465"/>
      <c r="G34" s="465"/>
      <c r="H34" s="465"/>
      <c r="I34" s="465"/>
      <c r="J34" s="465"/>
      <c r="K34" s="465"/>
      <c r="L34" s="465"/>
      <c r="M34" s="465"/>
      <c r="N34" s="465"/>
      <c r="O34" s="465"/>
      <c r="P34" s="465"/>
      <c r="Q34" s="465"/>
      <c r="R34" s="465"/>
      <c r="S34" s="465"/>
      <c r="T34" s="465"/>
      <c r="U34" s="465"/>
      <c r="V34" s="465"/>
      <c r="W34" s="465"/>
      <c r="X34" s="465"/>
      <c r="Y34" s="465"/>
      <c r="Z34" s="465"/>
      <c r="AA34" s="465"/>
      <c r="AB34" s="465"/>
      <c r="AC34" s="465"/>
      <c r="AD34" s="465"/>
      <c r="AE34" s="465"/>
      <c r="AF34" s="465"/>
      <c r="AG34" s="465"/>
      <c r="AH34" s="465"/>
      <c r="AI34" s="465"/>
      <c r="AJ34" s="465"/>
      <c r="AK34" s="466"/>
    </row>
    <row r="35" spans="2:51" ht="30" customHeight="1">
      <c r="B35" s="461"/>
      <c r="C35" s="462"/>
      <c r="D35" s="462"/>
      <c r="E35" s="462"/>
      <c r="F35" s="462"/>
      <c r="G35" s="462"/>
      <c r="H35" s="462"/>
      <c r="I35" s="462"/>
      <c r="J35" s="462"/>
      <c r="K35" s="462"/>
      <c r="L35" s="462"/>
      <c r="M35" s="462"/>
      <c r="N35" s="462"/>
      <c r="O35" s="462"/>
      <c r="P35" s="462"/>
      <c r="Q35" s="462"/>
      <c r="R35" s="462"/>
      <c r="S35" s="462"/>
      <c r="T35" s="462"/>
      <c r="U35" s="462"/>
      <c r="V35" s="462"/>
      <c r="W35" s="462"/>
      <c r="X35" s="462"/>
      <c r="Y35" s="462"/>
      <c r="Z35" s="462"/>
      <c r="AA35" s="462"/>
      <c r="AB35" s="462"/>
      <c r="AC35" s="462"/>
      <c r="AD35" s="462"/>
      <c r="AE35" s="462"/>
      <c r="AF35" s="462"/>
      <c r="AG35" s="462"/>
      <c r="AH35" s="462"/>
      <c r="AI35" s="462"/>
      <c r="AJ35" s="462"/>
      <c r="AK35" s="463"/>
    </row>
    <row r="36" spans="2:51" ht="30" customHeight="1">
      <c r="B36" s="464" t="str">
        <f>IF(OR(B20="Technical",B20="Technique",B20="技术",B20="Technische",B20="テクニカル",B20="Технический"),INDEX(list_question4,Sel_Language),"")</f>
        <v/>
      </c>
      <c r="C36" s="465"/>
      <c r="D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6"/>
    </row>
    <row r="37" spans="2:51" ht="30" customHeight="1">
      <c r="B37" s="461"/>
      <c r="C37" s="462"/>
      <c r="D37" s="462"/>
      <c r="E37" s="462"/>
      <c r="F37" s="462"/>
      <c r="G37" s="462"/>
      <c r="H37" s="462"/>
      <c r="I37" s="462"/>
      <c r="J37" s="462"/>
      <c r="K37" s="462"/>
      <c r="L37" s="462"/>
      <c r="M37" s="462"/>
      <c r="N37" s="462"/>
      <c r="O37" s="462"/>
      <c r="P37" s="462"/>
      <c r="Q37" s="462"/>
      <c r="R37" s="462"/>
      <c r="S37" s="462"/>
      <c r="T37" s="462"/>
      <c r="U37" s="462"/>
      <c r="V37" s="462"/>
      <c r="W37" s="462"/>
      <c r="X37" s="462"/>
      <c r="Y37" s="462"/>
      <c r="Z37" s="462"/>
      <c r="AA37" s="462"/>
      <c r="AB37" s="462"/>
      <c r="AC37" s="462"/>
      <c r="AD37" s="462"/>
      <c r="AE37" s="462"/>
      <c r="AF37" s="462"/>
      <c r="AG37" s="462"/>
      <c r="AH37" s="462"/>
      <c r="AI37" s="462"/>
      <c r="AJ37" s="462"/>
      <c r="AK37" s="463"/>
    </row>
    <row r="38" spans="2:51" ht="30" customHeight="1">
      <c r="B38" s="464" t="str">
        <f>IF(OR(B20="Technical",B20="Technique",B20="技术",B20="Technische",B20="テクニカル",B20="Технический"),INDEX(list_question5,Sel_Language),"")</f>
        <v/>
      </c>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6"/>
    </row>
    <row r="39" spans="2:51" ht="30" customHeight="1">
      <c r="B39" s="461"/>
      <c r="C39" s="462"/>
      <c r="D39" s="462"/>
      <c r="E39" s="462"/>
      <c r="F39" s="462"/>
      <c r="G39" s="462"/>
      <c r="H39" s="462"/>
      <c r="I39" s="462"/>
      <c r="J39" s="462"/>
      <c r="K39" s="462"/>
      <c r="L39" s="462"/>
      <c r="M39" s="462"/>
      <c r="N39" s="462"/>
      <c r="O39" s="462"/>
      <c r="P39" s="462"/>
      <c r="Q39" s="462"/>
      <c r="R39" s="462"/>
      <c r="S39" s="462"/>
      <c r="T39" s="462"/>
      <c r="U39" s="462"/>
      <c r="V39" s="462"/>
      <c r="W39" s="462"/>
      <c r="X39" s="462"/>
      <c r="Y39" s="462"/>
      <c r="Z39" s="462"/>
      <c r="AA39" s="462"/>
      <c r="AB39" s="462"/>
      <c r="AC39" s="462"/>
      <c r="AD39" s="462"/>
      <c r="AE39" s="462"/>
      <c r="AF39" s="462"/>
      <c r="AG39" s="462"/>
      <c r="AH39" s="462"/>
      <c r="AI39" s="462"/>
      <c r="AJ39" s="462"/>
      <c r="AK39" s="463"/>
    </row>
    <row r="40" spans="2:51" ht="30" customHeight="1">
      <c r="B40" s="461"/>
      <c r="C40" s="462"/>
      <c r="D40" s="462"/>
      <c r="E40" s="462"/>
      <c r="F40" s="462"/>
      <c r="G40" s="462"/>
      <c r="H40" s="462"/>
      <c r="I40" s="462"/>
      <c r="J40" s="462"/>
      <c r="K40" s="462"/>
      <c r="L40" s="462"/>
      <c r="M40" s="462"/>
      <c r="N40" s="462"/>
      <c r="O40" s="462"/>
      <c r="P40" s="462"/>
      <c r="Q40" s="462"/>
      <c r="R40" s="462"/>
      <c r="S40" s="462"/>
      <c r="T40" s="462"/>
      <c r="U40" s="462"/>
      <c r="V40" s="462"/>
      <c r="W40" s="462"/>
      <c r="X40" s="462"/>
      <c r="Y40" s="462"/>
      <c r="Z40" s="462"/>
      <c r="AA40" s="462"/>
      <c r="AB40" s="462"/>
      <c r="AC40" s="462"/>
      <c r="AD40" s="462"/>
      <c r="AE40" s="462"/>
      <c r="AF40" s="462"/>
      <c r="AG40" s="462"/>
      <c r="AH40" s="462"/>
      <c r="AI40" s="462"/>
      <c r="AJ40" s="462"/>
      <c r="AK40" s="463"/>
    </row>
    <row r="41" spans="2:51" ht="30" customHeight="1">
      <c r="B41" s="461"/>
      <c r="C41" s="462"/>
      <c r="D41" s="462"/>
      <c r="E41" s="462"/>
      <c r="F41" s="462"/>
      <c r="G41" s="462"/>
      <c r="H41" s="462"/>
      <c r="I41" s="462"/>
      <c r="J41" s="462"/>
      <c r="K41" s="462"/>
      <c r="L41" s="462"/>
      <c r="M41" s="462"/>
      <c r="N41" s="462"/>
      <c r="O41" s="462"/>
      <c r="P41" s="462"/>
      <c r="Q41" s="462"/>
      <c r="R41" s="462"/>
      <c r="S41" s="462"/>
      <c r="T41" s="462"/>
      <c r="U41" s="462"/>
      <c r="V41" s="462"/>
      <c r="W41" s="462"/>
      <c r="X41" s="462"/>
      <c r="Y41" s="462"/>
      <c r="Z41" s="462"/>
      <c r="AA41" s="462"/>
      <c r="AB41" s="462"/>
      <c r="AC41" s="462"/>
      <c r="AD41" s="462"/>
      <c r="AE41" s="462"/>
      <c r="AF41" s="462"/>
      <c r="AG41" s="462"/>
      <c r="AH41" s="462"/>
      <c r="AI41" s="462"/>
      <c r="AJ41" s="462"/>
      <c r="AK41" s="463"/>
    </row>
    <row r="42" spans="2:51" ht="30" customHeight="1">
      <c r="B42" s="461"/>
      <c r="C42" s="462"/>
      <c r="D42" s="462"/>
      <c r="E42" s="462"/>
      <c r="F42" s="462"/>
      <c r="G42" s="462"/>
      <c r="H42" s="462"/>
      <c r="I42" s="462"/>
      <c r="J42" s="462"/>
      <c r="K42" s="462"/>
      <c r="L42" s="462"/>
      <c r="M42" s="462"/>
      <c r="N42" s="462"/>
      <c r="O42" s="462"/>
      <c r="P42" s="462"/>
      <c r="Q42" s="462"/>
      <c r="R42" s="462"/>
      <c r="S42" s="462"/>
      <c r="T42" s="462"/>
      <c r="U42" s="462"/>
      <c r="V42" s="462"/>
      <c r="W42" s="462"/>
      <c r="X42" s="462"/>
      <c r="Y42" s="462"/>
      <c r="Z42" s="462"/>
      <c r="AA42" s="462"/>
      <c r="AB42" s="462"/>
      <c r="AC42" s="462"/>
      <c r="AD42" s="462"/>
      <c r="AE42" s="462"/>
      <c r="AF42" s="462"/>
      <c r="AG42" s="462"/>
      <c r="AH42" s="462"/>
      <c r="AI42" s="462"/>
      <c r="AJ42" s="462"/>
      <c r="AK42" s="463"/>
    </row>
    <row r="43" spans="2:51" ht="30" customHeight="1">
      <c r="B43" s="461"/>
      <c r="C43" s="462"/>
      <c r="D43" s="462"/>
      <c r="E43" s="462"/>
      <c r="F43" s="462"/>
      <c r="G43" s="462"/>
      <c r="H43" s="462"/>
      <c r="I43" s="462"/>
      <c r="J43" s="462"/>
      <c r="K43" s="462"/>
      <c r="L43" s="462"/>
      <c r="M43" s="462"/>
      <c r="N43" s="462"/>
      <c r="O43" s="462"/>
      <c r="P43" s="462"/>
      <c r="Q43" s="462"/>
      <c r="R43" s="462"/>
      <c r="S43" s="462"/>
      <c r="T43" s="462"/>
      <c r="U43" s="462"/>
      <c r="V43" s="462"/>
      <c r="W43" s="462"/>
      <c r="X43" s="462"/>
      <c r="Y43" s="462"/>
      <c r="Z43" s="462"/>
      <c r="AA43" s="462"/>
      <c r="AB43" s="462"/>
      <c r="AC43" s="462"/>
      <c r="AD43" s="462"/>
      <c r="AE43" s="462"/>
      <c r="AF43" s="462"/>
      <c r="AG43" s="462"/>
      <c r="AH43" s="462"/>
      <c r="AI43" s="462"/>
      <c r="AJ43" s="462"/>
      <c r="AK43" s="463"/>
    </row>
    <row r="44" spans="2:51" ht="30" customHeight="1" thickBot="1">
      <c r="B44" s="461"/>
      <c r="C44" s="462"/>
      <c r="D44" s="462"/>
      <c r="E44" s="462"/>
      <c r="F44" s="462"/>
      <c r="G44" s="462"/>
      <c r="H44" s="462"/>
      <c r="I44" s="462"/>
      <c r="J44" s="462"/>
      <c r="K44" s="462"/>
      <c r="L44" s="462"/>
      <c r="M44" s="462"/>
      <c r="N44" s="462"/>
      <c r="O44" s="462"/>
      <c r="P44" s="462"/>
      <c r="Q44" s="462"/>
      <c r="R44" s="462"/>
      <c r="S44" s="462"/>
      <c r="T44" s="462"/>
      <c r="U44" s="462"/>
      <c r="V44" s="462"/>
      <c r="W44" s="462"/>
      <c r="X44" s="462"/>
      <c r="Y44" s="462"/>
      <c r="Z44" s="462"/>
      <c r="AA44" s="462"/>
      <c r="AB44" s="462"/>
      <c r="AC44" s="462"/>
      <c r="AD44" s="462"/>
      <c r="AE44" s="462"/>
      <c r="AF44" s="462"/>
      <c r="AG44" s="462"/>
      <c r="AH44" s="462"/>
      <c r="AI44" s="462"/>
      <c r="AJ44" s="462"/>
      <c r="AK44" s="463"/>
    </row>
    <row r="45" spans="2:51" ht="18" hidden="1" customHeight="1" thickBot="1">
      <c r="B45" s="36"/>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2"/>
      <c r="AF45" s="2"/>
      <c r="AG45" s="2"/>
      <c r="AH45" s="2"/>
      <c r="AI45" s="2"/>
      <c r="AJ45" s="2"/>
      <c r="AK45" s="6"/>
      <c r="AM45" s="22"/>
      <c r="AN45" s="22"/>
      <c r="AO45" s="22"/>
      <c r="AP45" s="22"/>
      <c r="AQ45" s="22"/>
      <c r="AR45" s="22"/>
      <c r="AS45" s="22"/>
      <c r="AT45" s="22"/>
      <c r="AU45" s="22"/>
      <c r="AV45" s="22"/>
      <c r="AW45" s="22"/>
      <c r="AX45" s="22"/>
      <c r="AY45" s="22"/>
    </row>
    <row r="46" spans="2:51" ht="18.600000000000001" customHeight="1" thickTop="1">
      <c r="B46" s="470" t="str">
        <f>INDEX(List_invoice,1,Sel_Language)</f>
        <v>Invoice concerned</v>
      </c>
      <c r="C46" s="471"/>
      <c r="D46" s="471"/>
      <c r="E46" s="471"/>
      <c r="F46" s="472"/>
      <c r="G46" s="502"/>
      <c r="H46" s="503"/>
      <c r="I46" s="503"/>
      <c r="J46" s="503"/>
      <c r="K46" s="503"/>
      <c r="L46" s="503"/>
      <c r="M46" s="503"/>
      <c r="N46" s="503"/>
      <c r="O46" s="503"/>
      <c r="P46" s="503"/>
      <c r="Q46" s="506"/>
      <c r="R46" s="507"/>
      <c r="S46" s="507"/>
      <c r="T46" s="507"/>
      <c r="U46" s="507"/>
      <c r="V46" s="507"/>
      <c r="W46" s="507"/>
      <c r="X46" s="507"/>
      <c r="Y46" s="507"/>
      <c r="Z46" s="507"/>
      <c r="AA46" s="507"/>
      <c r="AB46" s="507"/>
      <c r="AC46" s="507"/>
      <c r="AD46" s="507"/>
      <c r="AE46" s="507"/>
      <c r="AF46" s="507"/>
      <c r="AG46" s="507"/>
      <c r="AH46" s="507"/>
      <c r="AI46" s="507"/>
      <c r="AJ46" s="507"/>
      <c r="AK46" s="508"/>
      <c r="AM46" s="22"/>
      <c r="AN46" s="22"/>
      <c r="AO46" s="22"/>
      <c r="AP46" s="22"/>
      <c r="AQ46" s="22"/>
      <c r="AR46" s="22"/>
      <c r="AS46" s="22"/>
      <c r="AT46" s="22"/>
      <c r="AU46" s="22"/>
      <c r="AV46" s="22"/>
      <c r="AW46" s="22"/>
      <c r="AX46" s="22"/>
      <c r="AY46" s="22"/>
    </row>
    <row r="47" spans="2:51" ht="19.149999999999999" customHeight="1" thickBot="1">
      <c r="B47" s="473"/>
      <c r="C47" s="474"/>
      <c r="D47" s="474"/>
      <c r="E47" s="474"/>
      <c r="F47" s="475"/>
      <c r="G47" s="504"/>
      <c r="H47" s="505"/>
      <c r="I47" s="505"/>
      <c r="J47" s="505"/>
      <c r="K47" s="505"/>
      <c r="L47" s="505"/>
      <c r="M47" s="505"/>
      <c r="N47" s="505"/>
      <c r="O47" s="505"/>
      <c r="P47" s="505"/>
      <c r="Q47" s="556"/>
      <c r="R47" s="557"/>
      <c r="S47" s="557"/>
      <c r="T47" s="557"/>
      <c r="U47" s="557"/>
      <c r="V47" s="557"/>
      <c r="W47" s="557"/>
      <c r="X47" s="557"/>
      <c r="Y47" s="557"/>
      <c r="Z47" s="557"/>
      <c r="AA47" s="557"/>
      <c r="AB47" s="557"/>
      <c r="AC47" s="557"/>
      <c r="AD47" s="557"/>
      <c r="AE47" s="557"/>
      <c r="AF47" s="557"/>
      <c r="AG47" s="557"/>
      <c r="AH47" s="557"/>
      <c r="AI47" s="557"/>
      <c r="AJ47" s="557"/>
      <c r="AK47" s="558"/>
      <c r="AM47" s="22"/>
      <c r="AN47" s="22"/>
      <c r="AO47" s="22"/>
      <c r="AP47" s="22"/>
      <c r="AQ47" s="22"/>
      <c r="AR47" s="22"/>
      <c r="AS47" s="22"/>
      <c r="AT47" s="22"/>
      <c r="AU47" s="22"/>
      <c r="AV47" s="22"/>
      <c r="AW47" s="22"/>
      <c r="AX47" s="22"/>
      <c r="AY47" s="22"/>
    </row>
    <row r="48" spans="2:51" ht="39" customHeight="1" thickTop="1" thickBot="1">
      <c r="B48" s="369" t="str">
        <f>INDEX(List_Title,1,Sel_Language)</f>
        <v>Return Material Authorization (RMA) request</v>
      </c>
      <c r="C48" s="370"/>
      <c r="D48" s="370"/>
      <c r="E48" s="370"/>
      <c r="F48" s="370"/>
      <c r="G48" s="370"/>
      <c r="H48" s="370"/>
      <c r="I48" s="370"/>
      <c r="J48" s="370"/>
      <c r="K48" s="370"/>
      <c r="L48" s="370"/>
      <c r="M48" s="370"/>
      <c r="N48" s="370"/>
      <c r="O48" s="370"/>
      <c r="P48" s="370"/>
      <c r="Q48" s="370"/>
      <c r="R48" s="370"/>
      <c r="S48" s="370"/>
      <c r="T48" s="370"/>
      <c r="U48" s="370"/>
      <c r="V48" s="370"/>
      <c r="W48" s="370"/>
      <c r="X48" s="370"/>
      <c r="Y48" s="370"/>
      <c r="Z48" s="370"/>
      <c r="AA48" s="370"/>
      <c r="AB48" s="370"/>
      <c r="AC48" s="370"/>
      <c r="AD48" s="370"/>
      <c r="AE48" s="370"/>
      <c r="AF48" s="370"/>
      <c r="AG48" s="370"/>
      <c r="AH48" s="370"/>
      <c r="AI48" s="370"/>
      <c r="AJ48" s="370"/>
      <c r="AK48" s="371"/>
    </row>
    <row r="49" spans="2:51" ht="21.75" thickTop="1" thickBot="1">
      <c r="B49" s="93"/>
      <c r="C49" s="94">
        <f>C62</f>
        <v>0</v>
      </c>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2"/>
      <c r="AF49" s="2"/>
      <c r="AG49" s="2"/>
      <c r="AH49" s="2"/>
      <c r="AI49" s="2"/>
      <c r="AJ49" s="2"/>
      <c r="AK49" s="6"/>
      <c r="AM49" s="22"/>
      <c r="AN49" s="22"/>
      <c r="AO49" s="22"/>
      <c r="AP49" s="22"/>
      <c r="AQ49" s="22"/>
      <c r="AR49" s="22"/>
      <c r="AS49" s="22"/>
      <c r="AT49" s="22"/>
      <c r="AU49" s="22"/>
      <c r="AV49" s="22"/>
      <c r="AW49" s="22"/>
      <c r="AX49" s="22"/>
      <c r="AY49" s="22"/>
    </row>
    <row r="50" spans="2:51" ht="40.15" customHeight="1" thickBot="1">
      <c r="B50" s="26"/>
      <c r="C50" s="350" t="str">
        <f>INDEX(List_billing,1,Sel_Language)</f>
        <v>BILLING ADDRESS *</v>
      </c>
      <c r="D50" s="351"/>
      <c r="E50" s="351"/>
      <c r="F50" s="351"/>
      <c r="G50" s="351"/>
      <c r="H50" s="351"/>
      <c r="I50" s="351"/>
      <c r="J50" s="351"/>
      <c r="K50" s="351"/>
      <c r="L50" s="351"/>
      <c r="M50" s="351"/>
      <c r="N50" s="351"/>
      <c r="O50" s="351"/>
      <c r="P50" s="351"/>
      <c r="Q50" s="351"/>
      <c r="R50" s="352"/>
      <c r="S50" s="322"/>
      <c r="T50" s="323"/>
      <c r="U50" s="467" t="str">
        <f>INDEX(List_shipping,1,Sel_Language)</f>
        <v xml:space="preserve">SHIPPING ADDRESS * </v>
      </c>
      <c r="V50" s="468"/>
      <c r="W50" s="468"/>
      <c r="X50" s="468"/>
      <c r="Y50" s="468"/>
      <c r="Z50" s="468"/>
      <c r="AA50" s="468"/>
      <c r="AB50" s="468"/>
      <c r="AC50" s="468"/>
      <c r="AD50" s="468"/>
      <c r="AE50" s="468"/>
      <c r="AF50" s="468"/>
      <c r="AG50" s="468"/>
      <c r="AH50" s="468"/>
      <c r="AI50" s="468"/>
      <c r="AJ50" s="469"/>
      <c r="AK50" s="335"/>
      <c r="AL50" s="106"/>
      <c r="AM50" s="22"/>
      <c r="AN50" s="22"/>
      <c r="AO50" s="22"/>
      <c r="AP50" s="22"/>
      <c r="AQ50" s="22"/>
      <c r="AR50" s="22"/>
      <c r="AS50" s="22"/>
      <c r="AT50" s="22"/>
      <c r="AU50" s="22"/>
      <c r="AV50" s="22"/>
      <c r="AW50" s="22"/>
      <c r="AX50" s="22"/>
      <c r="AY50" s="22"/>
    </row>
    <row r="51" spans="2:51" ht="6.6" customHeight="1">
      <c r="B51" s="29"/>
      <c r="C51" s="353">
        <v>0</v>
      </c>
      <c r="D51" s="354"/>
      <c r="E51" s="354"/>
      <c r="F51" s="354"/>
      <c r="G51" s="354"/>
      <c r="H51" s="354"/>
      <c r="I51" s="354"/>
      <c r="J51" s="354"/>
      <c r="K51" s="354"/>
      <c r="L51" s="354"/>
      <c r="M51" s="354"/>
      <c r="N51" s="354"/>
      <c r="O51" s="354"/>
      <c r="P51" s="354"/>
      <c r="Q51" s="354"/>
      <c r="R51" s="355"/>
      <c r="S51" s="324"/>
      <c r="T51" s="324"/>
      <c r="U51" s="331">
        <v>0</v>
      </c>
      <c r="V51" s="332"/>
      <c r="W51" s="332"/>
      <c r="X51" s="332"/>
      <c r="Y51" s="332"/>
      <c r="Z51" s="332"/>
      <c r="AA51" s="332"/>
      <c r="AB51" s="332"/>
      <c r="AC51" s="332"/>
      <c r="AD51" s="332"/>
      <c r="AE51" s="332"/>
      <c r="AF51" s="332"/>
      <c r="AG51" s="332"/>
      <c r="AH51" s="332"/>
      <c r="AI51" s="332"/>
      <c r="AJ51" s="333"/>
      <c r="AK51" s="336"/>
      <c r="AL51" s="107"/>
      <c r="AM51" s="22"/>
      <c r="AN51" s="22"/>
      <c r="AO51" s="22"/>
      <c r="AP51" s="22"/>
      <c r="AQ51" s="22"/>
      <c r="AR51" s="22"/>
      <c r="AS51" s="22"/>
      <c r="AT51" s="22"/>
      <c r="AU51" s="22"/>
      <c r="AV51" s="22"/>
      <c r="AW51" s="22"/>
      <c r="AX51" s="22"/>
      <c r="AY51" s="22"/>
    </row>
    <row r="52" spans="2:51">
      <c r="B52" s="26"/>
      <c r="C52" s="356" t="str">
        <f>INDEX(List_company,1,Sel_Language)</f>
        <v>Company</v>
      </c>
      <c r="D52" s="357"/>
      <c r="E52" s="357"/>
      <c r="F52" s="357"/>
      <c r="G52" s="357"/>
      <c r="H52" s="357"/>
      <c r="I52" s="357"/>
      <c r="J52" s="357"/>
      <c r="K52" s="357"/>
      <c r="L52" s="357"/>
      <c r="M52" s="357"/>
      <c r="N52" s="357"/>
      <c r="O52" s="357"/>
      <c r="P52" s="357"/>
      <c r="Q52" s="357"/>
      <c r="R52" s="358"/>
      <c r="S52" s="325"/>
      <c r="T52" s="325"/>
      <c r="U52" s="311" t="str">
        <f>INDEX(List_company,1,Sel_Language)</f>
        <v>Company</v>
      </c>
      <c r="V52" s="312"/>
      <c r="W52" s="312"/>
      <c r="X52" s="312"/>
      <c r="Y52" s="312"/>
      <c r="Z52" s="312"/>
      <c r="AA52" s="312"/>
      <c r="AB52" s="312"/>
      <c r="AC52" s="312"/>
      <c r="AD52" s="312"/>
      <c r="AE52" s="312"/>
      <c r="AF52" s="312"/>
      <c r="AG52" s="312"/>
      <c r="AH52" s="312"/>
      <c r="AI52" s="312"/>
      <c r="AJ52" s="313"/>
      <c r="AK52" s="337"/>
      <c r="AL52" s="108"/>
      <c r="AM52" s="22"/>
      <c r="AN52" s="22"/>
      <c r="AO52" s="22"/>
      <c r="AP52" s="22"/>
      <c r="AQ52" s="22"/>
      <c r="AR52" s="22"/>
      <c r="AS52" s="22"/>
      <c r="AT52" s="22"/>
      <c r="AU52" s="22"/>
      <c r="AV52" s="22"/>
      <c r="AW52" s="22"/>
      <c r="AX52" s="22"/>
      <c r="AY52" s="22"/>
    </row>
    <row r="53" spans="2:51" ht="6" customHeight="1">
      <c r="B53" s="26"/>
      <c r="C53" s="478">
        <f>F8</f>
        <v>0</v>
      </c>
      <c r="D53" s="479"/>
      <c r="E53" s="479"/>
      <c r="F53" s="479"/>
      <c r="G53" s="479"/>
      <c r="H53" s="479"/>
      <c r="I53" s="479"/>
      <c r="J53" s="479"/>
      <c r="K53" s="479"/>
      <c r="L53" s="479"/>
      <c r="M53" s="479"/>
      <c r="N53" s="479"/>
      <c r="O53" s="479"/>
      <c r="P53" s="479"/>
      <c r="Q53" s="479"/>
      <c r="R53" s="522"/>
      <c r="S53" s="326"/>
      <c r="T53" s="326"/>
      <c r="U53" s="478">
        <f>C53</f>
        <v>0</v>
      </c>
      <c r="V53" s="479"/>
      <c r="W53" s="479"/>
      <c r="X53" s="479"/>
      <c r="Y53" s="479"/>
      <c r="Z53" s="479"/>
      <c r="AA53" s="479"/>
      <c r="AB53" s="479"/>
      <c r="AC53" s="479"/>
      <c r="AD53" s="479"/>
      <c r="AE53" s="479"/>
      <c r="AF53" s="479"/>
      <c r="AG53" s="479"/>
      <c r="AH53" s="479"/>
      <c r="AI53" s="479"/>
      <c r="AJ53" s="480"/>
      <c r="AK53" s="338"/>
      <c r="AL53" s="109"/>
      <c r="AM53" s="22"/>
      <c r="AN53" s="22"/>
      <c r="AO53" s="22"/>
      <c r="AP53" s="22"/>
      <c r="AQ53" s="22"/>
      <c r="AR53" s="22"/>
      <c r="AS53" s="22"/>
      <c r="AT53" s="22"/>
      <c r="AU53" s="22"/>
      <c r="AV53" s="22"/>
      <c r="AW53" s="22"/>
      <c r="AX53" s="22"/>
      <c r="AY53" s="22"/>
    </row>
    <row r="54" spans="2:51" ht="18" customHeight="1">
      <c r="B54" s="26"/>
      <c r="C54" s="478"/>
      <c r="D54" s="479"/>
      <c r="E54" s="479"/>
      <c r="F54" s="479"/>
      <c r="G54" s="479"/>
      <c r="H54" s="479"/>
      <c r="I54" s="479"/>
      <c r="J54" s="479"/>
      <c r="K54" s="479"/>
      <c r="L54" s="479"/>
      <c r="M54" s="479"/>
      <c r="N54" s="479"/>
      <c r="O54" s="479"/>
      <c r="P54" s="479"/>
      <c r="Q54" s="479"/>
      <c r="R54" s="522"/>
      <c r="S54" s="326"/>
      <c r="T54" s="326"/>
      <c r="U54" s="478"/>
      <c r="V54" s="479"/>
      <c r="W54" s="479"/>
      <c r="X54" s="479"/>
      <c r="Y54" s="479"/>
      <c r="Z54" s="479"/>
      <c r="AA54" s="479"/>
      <c r="AB54" s="479"/>
      <c r="AC54" s="479"/>
      <c r="AD54" s="479"/>
      <c r="AE54" s="479"/>
      <c r="AF54" s="479"/>
      <c r="AG54" s="479"/>
      <c r="AH54" s="479"/>
      <c r="AI54" s="479"/>
      <c r="AJ54" s="480"/>
      <c r="AK54" s="338"/>
      <c r="AL54" s="109"/>
      <c r="AM54" s="22"/>
      <c r="AN54" s="22"/>
      <c r="AO54" s="22"/>
      <c r="AP54" s="22"/>
      <c r="AQ54" s="22"/>
      <c r="AR54" s="22"/>
      <c r="AS54" s="22"/>
      <c r="AT54" s="22"/>
      <c r="AU54" s="22"/>
      <c r="AV54" s="22"/>
      <c r="AW54" s="22"/>
      <c r="AX54" s="22"/>
      <c r="AY54" s="22"/>
    </row>
    <row r="55" spans="2:51" ht="18.600000000000001" customHeight="1">
      <c r="B55" s="26"/>
      <c r="C55" s="356" t="str">
        <f>INDEX(List_address,1,Sel_Language)</f>
        <v>Address</v>
      </c>
      <c r="D55" s="357"/>
      <c r="E55" s="357"/>
      <c r="F55" s="357"/>
      <c r="G55" s="357"/>
      <c r="H55" s="357"/>
      <c r="I55" s="357"/>
      <c r="J55" s="357"/>
      <c r="K55" s="357"/>
      <c r="L55" s="357"/>
      <c r="M55" s="357"/>
      <c r="N55" s="357"/>
      <c r="O55" s="357"/>
      <c r="P55" s="357"/>
      <c r="Q55" s="357"/>
      <c r="R55" s="379"/>
      <c r="S55" s="327"/>
      <c r="T55" s="327"/>
      <c r="U55" s="314" t="str">
        <f>INDEX(List_address,1,Sel_Language)</f>
        <v>Address</v>
      </c>
      <c r="V55" s="315"/>
      <c r="W55" s="315"/>
      <c r="X55" s="315"/>
      <c r="Y55" s="315"/>
      <c r="Z55" s="315"/>
      <c r="AA55" s="315"/>
      <c r="AB55" s="315"/>
      <c r="AC55" s="315"/>
      <c r="AD55" s="315"/>
      <c r="AE55" s="315"/>
      <c r="AF55" s="315"/>
      <c r="AG55" s="315"/>
      <c r="AH55" s="315"/>
      <c r="AI55" s="315"/>
      <c r="AJ55" s="316"/>
      <c r="AK55" s="339"/>
      <c r="AL55" s="110"/>
      <c r="AM55" s="22"/>
      <c r="AN55" s="22"/>
      <c r="AO55" s="22"/>
      <c r="AP55" s="22"/>
      <c r="AQ55" s="22"/>
      <c r="AR55" s="22"/>
      <c r="AS55" s="22"/>
      <c r="AT55" s="22"/>
      <c r="AU55" s="22"/>
      <c r="AV55" s="22"/>
      <c r="AW55" s="22"/>
      <c r="AX55" s="22"/>
      <c r="AY55" s="22"/>
    </row>
    <row r="56" spans="2:51" ht="6.6" customHeight="1">
      <c r="B56" s="26"/>
      <c r="C56" s="380"/>
      <c r="D56" s="381"/>
      <c r="E56" s="381"/>
      <c r="F56" s="381"/>
      <c r="G56" s="381"/>
      <c r="H56" s="381"/>
      <c r="I56" s="381"/>
      <c r="J56" s="381"/>
      <c r="K56" s="381"/>
      <c r="L56" s="381"/>
      <c r="M56" s="381"/>
      <c r="N56" s="381"/>
      <c r="O56" s="381"/>
      <c r="P56" s="523"/>
      <c r="Q56" s="523"/>
      <c r="R56" s="379"/>
      <c r="S56" s="328"/>
      <c r="T56" s="328"/>
      <c r="U56" s="493"/>
      <c r="V56" s="494"/>
      <c r="W56" s="494"/>
      <c r="X56" s="494"/>
      <c r="Y56" s="494"/>
      <c r="Z56" s="494"/>
      <c r="AA56" s="494"/>
      <c r="AB56" s="494"/>
      <c r="AC56" s="494"/>
      <c r="AD56" s="494"/>
      <c r="AE56" s="494"/>
      <c r="AF56" s="494"/>
      <c r="AG56" s="494"/>
      <c r="AH56" s="494"/>
      <c r="AI56" s="494"/>
      <c r="AJ56" s="495"/>
      <c r="AK56" s="338"/>
      <c r="AL56" s="109"/>
      <c r="AM56" s="22"/>
      <c r="AN56" s="22"/>
      <c r="AO56" s="22"/>
      <c r="AP56" s="22"/>
      <c r="AQ56" s="22"/>
      <c r="AR56" s="22"/>
      <c r="AS56" s="22"/>
      <c r="AT56" s="22"/>
      <c r="AU56" s="22"/>
      <c r="AV56" s="22"/>
      <c r="AW56" s="22"/>
      <c r="AX56" s="22"/>
      <c r="AY56" s="22"/>
    </row>
    <row r="57" spans="2:51" ht="24" customHeight="1">
      <c r="B57" s="26"/>
      <c r="C57" s="483">
        <f>F10</f>
        <v>0</v>
      </c>
      <c r="D57" s="484"/>
      <c r="E57" s="484"/>
      <c r="F57" s="484"/>
      <c r="G57" s="484"/>
      <c r="H57" s="484"/>
      <c r="I57" s="484"/>
      <c r="J57" s="484"/>
      <c r="K57" s="484"/>
      <c r="L57" s="484"/>
      <c r="M57" s="484"/>
      <c r="N57" s="484"/>
      <c r="O57" s="484"/>
      <c r="P57" s="484"/>
      <c r="Q57" s="484"/>
      <c r="R57" s="485"/>
      <c r="S57" s="326"/>
      <c r="T57" s="326"/>
      <c r="U57" s="478">
        <f>C57</f>
        <v>0</v>
      </c>
      <c r="V57" s="479"/>
      <c r="W57" s="479"/>
      <c r="X57" s="479"/>
      <c r="Y57" s="479"/>
      <c r="Z57" s="479"/>
      <c r="AA57" s="479"/>
      <c r="AB57" s="479"/>
      <c r="AC57" s="479"/>
      <c r="AD57" s="479"/>
      <c r="AE57" s="479"/>
      <c r="AF57" s="479"/>
      <c r="AG57" s="479"/>
      <c r="AH57" s="479"/>
      <c r="AI57" s="479"/>
      <c r="AJ57" s="480"/>
      <c r="AK57" s="334"/>
      <c r="AL57" s="109"/>
      <c r="AM57" s="22"/>
      <c r="AN57" s="22"/>
      <c r="AO57" s="22"/>
      <c r="AP57" s="22"/>
      <c r="AQ57" s="22"/>
      <c r="AR57" s="22"/>
      <c r="AS57" s="22"/>
      <c r="AT57" s="22"/>
      <c r="AU57" s="22"/>
      <c r="AV57" s="22"/>
      <c r="AW57" s="22"/>
      <c r="AX57" s="22"/>
      <c r="AY57" s="22"/>
    </row>
    <row r="58" spans="2:51" ht="24" customHeight="1">
      <c r="B58" s="26"/>
      <c r="C58" s="483">
        <f>F11</f>
        <v>0</v>
      </c>
      <c r="D58" s="484"/>
      <c r="E58" s="484"/>
      <c r="F58" s="484"/>
      <c r="G58" s="484"/>
      <c r="H58" s="484"/>
      <c r="I58" s="484"/>
      <c r="J58" s="484"/>
      <c r="K58" s="484"/>
      <c r="L58" s="484"/>
      <c r="M58" s="484"/>
      <c r="N58" s="484"/>
      <c r="O58" s="484"/>
      <c r="P58" s="484"/>
      <c r="Q58" s="484"/>
      <c r="R58" s="485"/>
      <c r="S58" s="326"/>
      <c r="T58" s="326"/>
      <c r="U58" s="478">
        <f>C58</f>
        <v>0</v>
      </c>
      <c r="V58" s="479"/>
      <c r="W58" s="479"/>
      <c r="X58" s="479"/>
      <c r="Y58" s="479"/>
      <c r="Z58" s="479"/>
      <c r="AA58" s="479"/>
      <c r="AB58" s="479"/>
      <c r="AC58" s="479"/>
      <c r="AD58" s="479"/>
      <c r="AE58" s="479"/>
      <c r="AF58" s="479"/>
      <c r="AG58" s="479"/>
      <c r="AH58" s="479"/>
      <c r="AI58" s="479"/>
      <c r="AJ58" s="480"/>
      <c r="AK58" s="334"/>
      <c r="AL58" s="109"/>
      <c r="AM58" s="22"/>
      <c r="AN58" s="22"/>
      <c r="AO58" s="22"/>
      <c r="AP58" s="22"/>
      <c r="AQ58" s="22"/>
      <c r="AR58" s="22"/>
      <c r="AS58" s="22"/>
      <c r="AT58" s="22"/>
      <c r="AU58" s="22"/>
      <c r="AV58" s="22"/>
      <c r="AW58" s="22"/>
      <c r="AX58" s="22"/>
      <c r="AY58" s="22"/>
    </row>
    <row r="59" spans="2:51" ht="4.1500000000000004" customHeight="1">
      <c r="B59" s="26"/>
      <c r="C59" s="380"/>
      <c r="D59" s="381"/>
      <c r="E59" s="381"/>
      <c r="F59" s="381"/>
      <c r="G59" s="381"/>
      <c r="H59" s="381"/>
      <c r="I59" s="381"/>
      <c r="J59" s="381"/>
      <c r="K59" s="381"/>
      <c r="L59" s="381"/>
      <c r="M59" s="381"/>
      <c r="N59" s="381"/>
      <c r="O59" s="381"/>
      <c r="P59" s="381"/>
      <c r="Q59" s="381"/>
      <c r="R59" s="379"/>
      <c r="S59" s="328"/>
      <c r="T59" s="328"/>
      <c r="U59" s="317"/>
      <c r="V59" s="318"/>
      <c r="W59" s="318"/>
      <c r="X59" s="318"/>
      <c r="Y59" s="318"/>
      <c r="Z59" s="318"/>
      <c r="AA59" s="318"/>
      <c r="AB59" s="318"/>
      <c r="AC59" s="318"/>
      <c r="AD59" s="318"/>
      <c r="AE59" s="318"/>
      <c r="AF59" s="318"/>
      <c r="AG59" s="318"/>
      <c r="AH59" s="318"/>
      <c r="AI59" s="318"/>
      <c r="AJ59" s="319"/>
      <c r="AK59" s="338"/>
      <c r="AL59" s="109"/>
      <c r="AM59" s="22"/>
      <c r="AN59" s="22"/>
      <c r="AO59" s="22"/>
      <c r="AP59" s="22"/>
      <c r="AQ59" s="22"/>
      <c r="AR59" s="22"/>
      <c r="AS59" s="22"/>
      <c r="AT59" s="22"/>
      <c r="AU59" s="22"/>
      <c r="AV59" s="22"/>
      <c r="AW59" s="22"/>
      <c r="AX59" s="22"/>
      <c r="AY59" s="22"/>
    </row>
    <row r="60" spans="2:51" ht="18" customHeight="1">
      <c r="B60" s="26"/>
      <c r="C60" s="451" t="str">
        <f>INDEX(List_Zip,1,Sel_Language)</f>
        <v>Zip code</v>
      </c>
      <c r="D60" s="382"/>
      <c r="E60" s="382"/>
      <c r="F60" s="382" t="str">
        <f>INDEX(List_city,1,Sel_Language)</f>
        <v>City</v>
      </c>
      <c r="G60" s="382"/>
      <c r="H60" s="382"/>
      <c r="I60" s="382"/>
      <c r="J60" s="382"/>
      <c r="K60" s="382"/>
      <c r="L60" s="382"/>
      <c r="M60" s="382"/>
      <c r="N60" s="382" t="str">
        <f>INDEX(List_country,1,Sel_Language)</f>
        <v>Country</v>
      </c>
      <c r="O60" s="382"/>
      <c r="P60" s="382"/>
      <c r="Q60" s="382"/>
      <c r="R60" s="383"/>
      <c r="S60" s="329"/>
      <c r="T60" s="329"/>
      <c r="U60" s="451" t="str">
        <f>INDEX(List_Zip,1,Sel_Language)</f>
        <v>Zip code</v>
      </c>
      <c r="V60" s="382"/>
      <c r="W60" s="382"/>
      <c r="X60" s="382" t="str">
        <f>INDEX(List_city,1,Sel_Language)</f>
        <v>City</v>
      </c>
      <c r="Y60" s="382"/>
      <c r="Z60" s="382"/>
      <c r="AA60" s="382"/>
      <c r="AB60" s="382"/>
      <c r="AC60" s="382"/>
      <c r="AD60" s="382"/>
      <c r="AE60" s="382"/>
      <c r="AF60" s="382" t="str">
        <f>INDEX(List_country,1,Sel_Language)</f>
        <v>Country</v>
      </c>
      <c r="AG60" s="382"/>
      <c r="AH60" s="382"/>
      <c r="AI60" s="382"/>
      <c r="AJ60" s="517"/>
      <c r="AK60" s="340"/>
      <c r="AL60" s="111"/>
      <c r="AM60" s="22"/>
      <c r="AN60" s="22"/>
      <c r="AO60" s="22"/>
      <c r="AP60" s="22"/>
      <c r="AQ60" s="22"/>
      <c r="AR60" s="22"/>
      <c r="AS60" s="22"/>
      <c r="AT60" s="22"/>
      <c r="AU60" s="22"/>
      <c r="AV60" s="22"/>
      <c r="AW60" s="22"/>
      <c r="AX60" s="22"/>
      <c r="AY60" s="22"/>
    </row>
    <row r="61" spans="2:51" ht="24" customHeight="1" thickBot="1">
      <c r="B61" s="26"/>
      <c r="C61" s="515">
        <f>F12</f>
        <v>0</v>
      </c>
      <c r="D61" s="516"/>
      <c r="E61" s="516"/>
      <c r="F61" s="516">
        <f>M12</f>
        <v>0</v>
      </c>
      <c r="G61" s="516"/>
      <c r="H61" s="516"/>
      <c r="I61" s="516"/>
      <c r="J61" s="516"/>
      <c r="K61" s="516"/>
      <c r="L61" s="516"/>
      <c r="M61" s="516"/>
      <c r="N61" s="344">
        <f>F13</f>
        <v>0</v>
      </c>
      <c r="O61" s="345"/>
      <c r="P61" s="345"/>
      <c r="Q61" s="345"/>
      <c r="R61" s="346"/>
      <c r="S61" s="330"/>
      <c r="T61" s="326"/>
      <c r="U61" s="452">
        <f>C61</f>
        <v>0</v>
      </c>
      <c r="V61" s="394"/>
      <c r="W61" s="394"/>
      <c r="X61" s="394">
        <f>F61</f>
        <v>0</v>
      </c>
      <c r="Y61" s="394"/>
      <c r="Z61" s="394"/>
      <c r="AA61" s="394"/>
      <c r="AB61" s="394"/>
      <c r="AC61" s="394"/>
      <c r="AD61" s="394"/>
      <c r="AE61" s="394"/>
      <c r="AF61" s="394">
        <f>N61</f>
        <v>0</v>
      </c>
      <c r="AG61" s="394"/>
      <c r="AH61" s="394"/>
      <c r="AI61" s="394"/>
      <c r="AJ61" s="395"/>
      <c r="AK61" s="334"/>
      <c r="AL61" s="112"/>
      <c r="AM61" s="22"/>
      <c r="AN61" s="22"/>
      <c r="AO61" s="22"/>
      <c r="AP61" s="22"/>
      <c r="AQ61" s="22"/>
      <c r="AR61" s="22"/>
      <c r="AS61" s="22"/>
      <c r="AT61" s="22"/>
      <c r="AU61" s="22"/>
      <c r="AV61" s="22"/>
      <c r="AW61" s="22"/>
      <c r="AX61" s="22"/>
      <c r="AY61" s="22"/>
    </row>
    <row r="62" spans="2:51">
      <c r="B62" s="26"/>
      <c r="C62" s="521"/>
      <c r="D62" s="521"/>
      <c r="E62" s="521"/>
      <c r="F62" s="521"/>
      <c r="G62" s="521"/>
      <c r="H62" s="521"/>
      <c r="I62" s="521"/>
      <c r="J62" s="28"/>
      <c r="K62" s="28"/>
      <c r="L62" s="28"/>
      <c r="M62" s="28"/>
      <c r="N62" s="28"/>
      <c r="O62" s="28"/>
      <c r="P62" s="28"/>
      <c r="Q62" s="28"/>
      <c r="R62" s="30"/>
      <c r="S62" s="30"/>
      <c r="T62" s="30"/>
      <c r="U62" s="30"/>
      <c r="V62" s="30"/>
      <c r="W62" s="30"/>
      <c r="X62" s="30"/>
      <c r="Y62" s="30"/>
      <c r="Z62" s="31"/>
      <c r="AA62" s="31"/>
      <c r="AB62" s="31"/>
      <c r="AC62" s="31"/>
      <c r="AD62" s="31"/>
      <c r="AE62" s="2"/>
      <c r="AF62" s="2"/>
      <c r="AG62" s="2"/>
      <c r="AH62" s="2"/>
      <c r="AI62" s="2"/>
      <c r="AJ62" s="2"/>
      <c r="AK62" s="6"/>
      <c r="AM62" s="22"/>
      <c r="AN62" s="22"/>
      <c r="AO62" s="22"/>
      <c r="AP62" s="22"/>
      <c r="AQ62" s="22"/>
      <c r="AR62" s="22"/>
      <c r="AS62" s="22"/>
      <c r="AT62" s="22"/>
      <c r="AU62" s="22"/>
      <c r="AV62" s="22"/>
      <c r="AW62" s="22"/>
      <c r="AX62" s="22"/>
      <c r="AY62" s="22"/>
    </row>
    <row r="63" spans="2:51" ht="13.5" thickBot="1">
      <c r="B63" s="26"/>
      <c r="C63" s="32"/>
      <c r="D63" s="32"/>
      <c r="E63" s="32"/>
      <c r="F63" s="32"/>
      <c r="G63" s="32"/>
      <c r="H63" s="32"/>
      <c r="I63" s="32"/>
      <c r="J63" s="32"/>
      <c r="K63" s="32"/>
      <c r="L63" s="32"/>
      <c r="M63" s="32"/>
      <c r="N63" s="32"/>
      <c r="O63" s="32"/>
      <c r="P63" s="28"/>
      <c r="Q63" s="28"/>
      <c r="R63" s="33"/>
      <c r="S63" s="33"/>
      <c r="T63" s="33"/>
      <c r="U63" s="33"/>
      <c r="V63" s="33"/>
      <c r="W63" s="33"/>
      <c r="X63" s="33"/>
      <c r="Y63" s="33"/>
      <c r="Z63" s="33"/>
      <c r="AA63" s="33"/>
      <c r="AB63" s="33"/>
      <c r="AC63" s="33"/>
      <c r="AD63" s="33"/>
      <c r="AE63" s="2"/>
      <c r="AF63" s="2"/>
      <c r="AG63" s="2"/>
      <c r="AH63" s="2"/>
      <c r="AI63" s="2"/>
      <c r="AJ63" s="2"/>
      <c r="AK63" s="6"/>
      <c r="AM63" s="22"/>
      <c r="AN63" s="22"/>
      <c r="AO63" s="22"/>
      <c r="AP63" s="22"/>
      <c r="AQ63" s="22"/>
      <c r="AR63" s="22"/>
      <c r="AS63" s="22"/>
      <c r="AT63" s="22"/>
      <c r="AU63" s="22"/>
      <c r="AV63" s="22"/>
      <c r="AW63" s="22"/>
      <c r="AX63" s="22"/>
      <c r="AY63" s="22"/>
    </row>
    <row r="64" spans="2:51" ht="19.899999999999999" customHeight="1">
      <c r="B64" s="26"/>
      <c r="C64" s="524" t="str">
        <f>INDEX(List_terms,1,Sel_Language)</f>
        <v xml:space="preserve">
LEM Customer Service will do its best to respond to your request within 2 working days after receipt of your RMA form.
Once the RMA is approved by LEM, an e-mail containing the RMA number and the LEM return delivery address will be provided.
Please make sure that you identify your return with this number. (on delivery note or / packaging)
The defective parts shall be return to LEM within 6 months of your request otherwise we will close your return file.
During the warranty period and under the normal conditions of normal use, LEM will either repair or replace the defective product at its discretion.
All modules or components removed during the warranty period shall remain the property of LEM.
This warranty does not cover the accessories supplied with the product such as connectors for mating, mounting kits, etc.
The return of a LEM component to a LEM support center during the warranty period does not mean that it will be repaired free of charge. 
Upon receipt of the product in question, the LEM support center reserves the right to verify whether the conditions for 
application of the warranty are met and if the request complies with the present directives. 
In any case, transportation costs are fully borne by the customer. 
Kind regards, 
LEM Customer Service</v>
      </c>
      <c r="D64" s="525"/>
      <c r="E64" s="525"/>
      <c r="F64" s="525"/>
      <c r="G64" s="525"/>
      <c r="H64" s="525"/>
      <c r="I64" s="525"/>
      <c r="J64" s="525"/>
      <c r="K64" s="525"/>
      <c r="L64" s="525"/>
      <c r="M64" s="525"/>
      <c r="N64" s="525"/>
      <c r="O64" s="525"/>
      <c r="P64" s="525"/>
      <c r="Q64" s="525"/>
      <c r="R64" s="525"/>
      <c r="S64" s="525"/>
      <c r="T64" s="525"/>
      <c r="U64" s="525"/>
      <c r="V64" s="525"/>
      <c r="W64" s="525"/>
      <c r="X64" s="525"/>
      <c r="Y64" s="525"/>
      <c r="Z64" s="525"/>
      <c r="AA64" s="525"/>
      <c r="AB64" s="525"/>
      <c r="AC64" s="525"/>
      <c r="AD64" s="525"/>
      <c r="AE64" s="525"/>
      <c r="AF64" s="525"/>
      <c r="AG64" s="525"/>
      <c r="AH64" s="525"/>
      <c r="AI64" s="525"/>
      <c r="AJ64" s="526"/>
      <c r="AK64" s="6"/>
      <c r="AM64" s="22"/>
      <c r="AN64" s="22"/>
      <c r="AO64" s="22"/>
      <c r="AP64" s="22"/>
      <c r="AQ64" s="22"/>
      <c r="AR64" s="22"/>
      <c r="AS64" s="22"/>
      <c r="AT64" s="22"/>
      <c r="AU64" s="22"/>
      <c r="AV64" s="22"/>
      <c r="AW64" s="22"/>
      <c r="AX64" s="22"/>
      <c r="AY64" s="22"/>
    </row>
    <row r="65" spans="2:51" ht="13.15" customHeight="1">
      <c r="B65" s="26"/>
      <c r="C65" s="527"/>
      <c r="D65" s="528"/>
      <c r="E65" s="528"/>
      <c r="F65" s="528"/>
      <c r="G65" s="528"/>
      <c r="H65" s="528"/>
      <c r="I65" s="528"/>
      <c r="J65" s="528"/>
      <c r="K65" s="528"/>
      <c r="L65" s="528"/>
      <c r="M65" s="528"/>
      <c r="N65" s="528"/>
      <c r="O65" s="528"/>
      <c r="P65" s="528"/>
      <c r="Q65" s="528"/>
      <c r="R65" s="528"/>
      <c r="S65" s="528"/>
      <c r="T65" s="528"/>
      <c r="U65" s="528"/>
      <c r="V65" s="528"/>
      <c r="W65" s="528"/>
      <c r="X65" s="528"/>
      <c r="Y65" s="528"/>
      <c r="Z65" s="528"/>
      <c r="AA65" s="528"/>
      <c r="AB65" s="528"/>
      <c r="AC65" s="528"/>
      <c r="AD65" s="528"/>
      <c r="AE65" s="528"/>
      <c r="AF65" s="528"/>
      <c r="AG65" s="528"/>
      <c r="AH65" s="528"/>
      <c r="AI65" s="528"/>
      <c r="AJ65" s="529"/>
      <c r="AK65" s="6"/>
      <c r="AM65" s="22"/>
      <c r="AN65" s="22"/>
      <c r="AO65" s="22"/>
      <c r="AP65" s="22"/>
      <c r="AQ65" s="22"/>
      <c r="AR65" s="22"/>
      <c r="AS65" s="22"/>
      <c r="AT65" s="22"/>
      <c r="AU65" s="22"/>
      <c r="AV65" s="22"/>
      <c r="AW65" s="22"/>
      <c r="AX65" s="22"/>
      <c r="AY65" s="22"/>
    </row>
    <row r="66" spans="2:51" ht="13.15" customHeight="1">
      <c r="B66" s="26"/>
      <c r="C66" s="527"/>
      <c r="D66" s="528"/>
      <c r="E66" s="528"/>
      <c r="F66" s="528"/>
      <c r="G66" s="528"/>
      <c r="H66" s="528"/>
      <c r="I66" s="528"/>
      <c r="J66" s="528"/>
      <c r="K66" s="528"/>
      <c r="L66" s="528"/>
      <c r="M66" s="528"/>
      <c r="N66" s="528"/>
      <c r="O66" s="528"/>
      <c r="P66" s="528"/>
      <c r="Q66" s="528"/>
      <c r="R66" s="528"/>
      <c r="S66" s="528"/>
      <c r="T66" s="528"/>
      <c r="U66" s="528"/>
      <c r="V66" s="528"/>
      <c r="W66" s="528"/>
      <c r="X66" s="528"/>
      <c r="Y66" s="528"/>
      <c r="Z66" s="528"/>
      <c r="AA66" s="528"/>
      <c r="AB66" s="528"/>
      <c r="AC66" s="528"/>
      <c r="AD66" s="528"/>
      <c r="AE66" s="528"/>
      <c r="AF66" s="528"/>
      <c r="AG66" s="528"/>
      <c r="AH66" s="528"/>
      <c r="AI66" s="528"/>
      <c r="AJ66" s="529"/>
      <c r="AK66" s="6"/>
      <c r="AM66" s="22"/>
      <c r="AN66" s="22"/>
      <c r="AO66" s="22"/>
      <c r="AP66" s="22"/>
      <c r="AQ66" s="22"/>
      <c r="AR66" s="22"/>
      <c r="AS66" s="22"/>
      <c r="AT66" s="22"/>
      <c r="AU66" s="22"/>
      <c r="AV66" s="22"/>
      <c r="AW66" s="22"/>
      <c r="AX66" s="22"/>
      <c r="AY66" s="22"/>
    </row>
    <row r="67" spans="2:51" ht="6" customHeight="1">
      <c r="B67" s="26"/>
      <c r="C67" s="527"/>
      <c r="D67" s="528"/>
      <c r="E67" s="528"/>
      <c r="F67" s="528"/>
      <c r="G67" s="528"/>
      <c r="H67" s="528"/>
      <c r="I67" s="528"/>
      <c r="J67" s="528"/>
      <c r="K67" s="528"/>
      <c r="L67" s="528"/>
      <c r="M67" s="528"/>
      <c r="N67" s="528"/>
      <c r="O67" s="528"/>
      <c r="P67" s="528"/>
      <c r="Q67" s="528"/>
      <c r="R67" s="528"/>
      <c r="S67" s="528"/>
      <c r="T67" s="528"/>
      <c r="U67" s="528"/>
      <c r="V67" s="528"/>
      <c r="W67" s="528"/>
      <c r="X67" s="528"/>
      <c r="Y67" s="528"/>
      <c r="Z67" s="528"/>
      <c r="AA67" s="528"/>
      <c r="AB67" s="528"/>
      <c r="AC67" s="528"/>
      <c r="AD67" s="528"/>
      <c r="AE67" s="528"/>
      <c r="AF67" s="528"/>
      <c r="AG67" s="528"/>
      <c r="AH67" s="528"/>
      <c r="AI67" s="528"/>
      <c r="AJ67" s="529"/>
      <c r="AK67" s="6"/>
      <c r="AM67" s="22"/>
      <c r="AN67" s="22"/>
      <c r="AO67" s="22"/>
      <c r="AP67" s="22"/>
      <c r="AQ67" s="22"/>
      <c r="AR67" s="22"/>
      <c r="AS67" s="22"/>
      <c r="AT67" s="22"/>
      <c r="AU67" s="22"/>
      <c r="AV67" s="22"/>
      <c r="AW67" s="22"/>
      <c r="AX67" s="22"/>
      <c r="AY67" s="22"/>
    </row>
    <row r="68" spans="2:51" ht="13.15" customHeight="1">
      <c r="B68" s="26"/>
      <c r="C68" s="527"/>
      <c r="D68" s="528"/>
      <c r="E68" s="528"/>
      <c r="F68" s="528"/>
      <c r="G68" s="528"/>
      <c r="H68" s="528"/>
      <c r="I68" s="528"/>
      <c r="J68" s="528"/>
      <c r="K68" s="528"/>
      <c r="L68" s="528"/>
      <c r="M68" s="528"/>
      <c r="N68" s="528"/>
      <c r="O68" s="528"/>
      <c r="P68" s="528"/>
      <c r="Q68" s="528"/>
      <c r="R68" s="528"/>
      <c r="S68" s="528"/>
      <c r="T68" s="528"/>
      <c r="U68" s="528"/>
      <c r="V68" s="528"/>
      <c r="W68" s="528"/>
      <c r="X68" s="528"/>
      <c r="Y68" s="528"/>
      <c r="Z68" s="528"/>
      <c r="AA68" s="528"/>
      <c r="AB68" s="528"/>
      <c r="AC68" s="528"/>
      <c r="AD68" s="528"/>
      <c r="AE68" s="528"/>
      <c r="AF68" s="528"/>
      <c r="AG68" s="528"/>
      <c r="AH68" s="528"/>
      <c r="AI68" s="528"/>
      <c r="AJ68" s="529"/>
      <c r="AK68" s="6"/>
      <c r="AM68" s="22"/>
      <c r="AN68" s="22"/>
      <c r="AO68" s="22"/>
      <c r="AP68" s="22"/>
      <c r="AQ68" s="22"/>
      <c r="AR68" s="22"/>
      <c r="AS68" s="22"/>
      <c r="AT68" s="22"/>
      <c r="AU68" s="22"/>
      <c r="AV68" s="22"/>
      <c r="AW68" s="22"/>
      <c r="AX68" s="22"/>
      <c r="AY68" s="22"/>
    </row>
    <row r="69" spans="2:51" ht="13.15" customHeight="1">
      <c r="B69" s="26"/>
      <c r="C69" s="527"/>
      <c r="D69" s="528"/>
      <c r="E69" s="528"/>
      <c r="F69" s="528"/>
      <c r="G69" s="528"/>
      <c r="H69" s="528"/>
      <c r="I69" s="528"/>
      <c r="J69" s="528"/>
      <c r="K69" s="528"/>
      <c r="L69" s="528"/>
      <c r="M69" s="528"/>
      <c r="N69" s="528"/>
      <c r="O69" s="528"/>
      <c r="P69" s="528"/>
      <c r="Q69" s="528"/>
      <c r="R69" s="528"/>
      <c r="S69" s="528"/>
      <c r="T69" s="528"/>
      <c r="U69" s="528"/>
      <c r="V69" s="528"/>
      <c r="W69" s="528"/>
      <c r="X69" s="528"/>
      <c r="Y69" s="528"/>
      <c r="Z69" s="528"/>
      <c r="AA69" s="528"/>
      <c r="AB69" s="528"/>
      <c r="AC69" s="528"/>
      <c r="AD69" s="528"/>
      <c r="AE69" s="528"/>
      <c r="AF69" s="528"/>
      <c r="AG69" s="528"/>
      <c r="AH69" s="528"/>
      <c r="AI69" s="528"/>
      <c r="AJ69" s="529"/>
      <c r="AK69" s="6"/>
      <c r="AM69" s="22"/>
      <c r="AN69" s="22"/>
      <c r="AO69" s="22"/>
      <c r="AP69" s="22"/>
      <c r="AQ69" s="22"/>
      <c r="AR69" s="22"/>
      <c r="AS69" s="22"/>
      <c r="AT69" s="22"/>
      <c r="AU69" s="22"/>
      <c r="AV69" s="22"/>
      <c r="AW69" s="22"/>
      <c r="AX69" s="22"/>
      <c r="AY69" s="22"/>
    </row>
    <row r="70" spans="2:51" ht="13.15" customHeight="1">
      <c r="B70" s="26"/>
      <c r="C70" s="527"/>
      <c r="D70" s="528"/>
      <c r="E70" s="528"/>
      <c r="F70" s="528"/>
      <c r="G70" s="528"/>
      <c r="H70" s="528"/>
      <c r="I70" s="528"/>
      <c r="J70" s="528"/>
      <c r="K70" s="528"/>
      <c r="L70" s="528"/>
      <c r="M70" s="528"/>
      <c r="N70" s="528"/>
      <c r="O70" s="528"/>
      <c r="P70" s="528"/>
      <c r="Q70" s="528"/>
      <c r="R70" s="528"/>
      <c r="S70" s="528"/>
      <c r="T70" s="528"/>
      <c r="U70" s="528"/>
      <c r="V70" s="528"/>
      <c r="W70" s="528"/>
      <c r="X70" s="528"/>
      <c r="Y70" s="528"/>
      <c r="Z70" s="528"/>
      <c r="AA70" s="528"/>
      <c r="AB70" s="528"/>
      <c r="AC70" s="528"/>
      <c r="AD70" s="528"/>
      <c r="AE70" s="528"/>
      <c r="AF70" s="528"/>
      <c r="AG70" s="528"/>
      <c r="AH70" s="528"/>
      <c r="AI70" s="528"/>
      <c r="AJ70" s="529"/>
      <c r="AK70" s="6"/>
      <c r="AM70" s="22"/>
      <c r="AN70" s="22"/>
      <c r="AO70" s="22"/>
      <c r="AP70" s="22"/>
      <c r="AQ70" s="22"/>
      <c r="AR70" s="22"/>
      <c r="AS70" s="22"/>
      <c r="AT70" s="22"/>
      <c r="AU70" s="22"/>
      <c r="AV70" s="22"/>
      <c r="AW70" s="22"/>
      <c r="AX70" s="22"/>
      <c r="AY70" s="22"/>
    </row>
    <row r="71" spans="2:51" ht="6" customHeight="1">
      <c r="B71" s="26"/>
      <c r="C71" s="527"/>
      <c r="D71" s="528"/>
      <c r="E71" s="528"/>
      <c r="F71" s="528"/>
      <c r="G71" s="528"/>
      <c r="H71" s="528"/>
      <c r="I71" s="528"/>
      <c r="J71" s="528"/>
      <c r="K71" s="528"/>
      <c r="L71" s="528"/>
      <c r="M71" s="528"/>
      <c r="N71" s="528"/>
      <c r="O71" s="528"/>
      <c r="P71" s="528"/>
      <c r="Q71" s="528"/>
      <c r="R71" s="528"/>
      <c r="S71" s="528"/>
      <c r="T71" s="528"/>
      <c r="U71" s="528"/>
      <c r="V71" s="528"/>
      <c r="W71" s="528"/>
      <c r="X71" s="528"/>
      <c r="Y71" s="528"/>
      <c r="Z71" s="528"/>
      <c r="AA71" s="528"/>
      <c r="AB71" s="528"/>
      <c r="AC71" s="528"/>
      <c r="AD71" s="528"/>
      <c r="AE71" s="528"/>
      <c r="AF71" s="528"/>
      <c r="AG71" s="528"/>
      <c r="AH71" s="528"/>
      <c r="AI71" s="528"/>
      <c r="AJ71" s="529"/>
      <c r="AK71" s="6"/>
      <c r="AM71" s="22"/>
      <c r="AN71" s="22"/>
      <c r="AO71" s="22"/>
      <c r="AP71" s="22"/>
      <c r="AQ71" s="22"/>
      <c r="AR71" s="22"/>
      <c r="AS71" s="22"/>
      <c r="AT71" s="22"/>
      <c r="AU71" s="22"/>
      <c r="AV71" s="22"/>
      <c r="AW71" s="22"/>
      <c r="AX71" s="22"/>
      <c r="AY71" s="22"/>
    </row>
    <row r="72" spans="2:51" ht="13.15" customHeight="1">
      <c r="B72" s="26"/>
      <c r="C72" s="527"/>
      <c r="D72" s="528"/>
      <c r="E72" s="528"/>
      <c r="F72" s="528"/>
      <c r="G72" s="528"/>
      <c r="H72" s="528"/>
      <c r="I72" s="528"/>
      <c r="J72" s="528"/>
      <c r="K72" s="528"/>
      <c r="L72" s="528"/>
      <c r="M72" s="528"/>
      <c r="N72" s="528"/>
      <c r="O72" s="528"/>
      <c r="P72" s="528"/>
      <c r="Q72" s="528"/>
      <c r="R72" s="528"/>
      <c r="S72" s="528"/>
      <c r="T72" s="528"/>
      <c r="U72" s="528"/>
      <c r="V72" s="528"/>
      <c r="W72" s="528"/>
      <c r="X72" s="528"/>
      <c r="Y72" s="528"/>
      <c r="Z72" s="528"/>
      <c r="AA72" s="528"/>
      <c r="AB72" s="528"/>
      <c r="AC72" s="528"/>
      <c r="AD72" s="528"/>
      <c r="AE72" s="528"/>
      <c r="AF72" s="528"/>
      <c r="AG72" s="528"/>
      <c r="AH72" s="528"/>
      <c r="AI72" s="528"/>
      <c r="AJ72" s="529"/>
      <c r="AK72" s="6"/>
      <c r="AM72" s="22"/>
      <c r="AN72" s="22"/>
      <c r="AO72" s="22"/>
      <c r="AP72" s="22"/>
      <c r="AQ72" s="22"/>
      <c r="AR72" s="22"/>
      <c r="AS72" s="22"/>
      <c r="AT72" s="22"/>
      <c r="AU72" s="22"/>
      <c r="AV72" s="22"/>
      <c r="AW72" s="22"/>
      <c r="AX72" s="22"/>
      <c r="AY72" s="22"/>
    </row>
    <row r="73" spans="2:51" ht="13.15" customHeight="1">
      <c r="B73" s="26"/>
      <c r="C73" s="527"/>
      <c r="D73" s="528"/>
      <c r="E73" s="528"/>
      <c r="F73" s="528"/>
      <c r="G73" s="528"/>
      <c r="H73" s="528"/>
      <c r="I73" s="528"/>
      <c r="J73" s="528"/>
      <c r="K73" s="528"/>
      <c r="L73" s="528"/>
      <c r="M73" s="528"/>
      <c r="N73" s="528"/>
      <c r="O73" s="528"/>
      <c r="P73" s="528"/>
      <c r="Q73" s="528"/>
      <c r="R73" s="528"/>
      <c r="S73" s="528"/>
      <c r="T73" s="528"/>
      <c r="U73" s="528"/>
      <c r="V73" s="528"/>
      <c r="W73" s="528"/>
      <c r="X73" s="528"/>
      <c r="Y73" s="528"/>
      <c r="Z73" s="528"/>
      <c r="AA73" s="528"/>
      <c r="AB73" s="528"/>
      <c r="AC73" s="528"/>
      <c r="AD73" s="528"/>
      <c r="AE73" s="528"/>
      <c r="AF73" s="528"/>
      <c r="AG73" s="528"/>
      <c r="AH73" s="528"/>
      <c r="AI73" s="528"/>
      <c r="AJ73" s="529"/>
      <c r="AK73" s="6"/>
      <c r="AM73" s="22"/>
      <c r="AN73" s="22"/>
      <c r="AO73" s="22"/>
      <c r="AP73" s="22"/>
      <c r="AQ73" s="22"/>
      <c r="AR73" s="22"/>
      <c r="AS73" s="22"/>
      <c r="AT73" s="22"/>
      <c r="AU73" s="22"/>
      <c r="AV73" s="22"/>
      <c r="AW73" s="22"/>
      <c r="AX73" s="22"/>
      <c r="AY73" s="22"/>
    </row>
    <row r="74" spans="2:51" ht="13.15" customHeight="1">
      <c r="B74" s="26"/>
      <c r="C74" s="527"/>
      <c r="D74" s="528"/>
      <c r="E74" s="528"/>
      <c r="F74" s="528"/>
      <c r="G74" s="528"/>
      <c r="H74" s="528"/>
      <c r="I74" s="528"/>
      <c r="J74" s="528"/>
      <c r="K74" s="528"/>
      <c r="L74" s="528"/>
      <c r="M74" s="528"/>
      <c r="N74" s="528"/>
      <c r="O74" s="528"/>
      <c r="P74" s="528"/>
      <c r="Q74" s="528"/>
      <c r="R74" s="528"/>
      <c r="S74" s="528"/>
      <c r="T74" s="528"/>
      <c r="U74" s="528"/>
      <c r="V74" s="528"/>
      <c r="W74" s="528"/>
      <c r="X74" s="528"/>
      <c r="Y74" s="528"/>
      <c r="Z74" s="528"/>
      <c r="AA74" s="528"/>
      <c r="AB74" s="528"/>
      <c r="AC74" s="528"/>
      <c r="AD74" s="528"/>
      <c r="AE74" s="528"/>
      <c r="AF74" s="528"/>
      <c r="AG74" s="528"/>
      <c r="AH74" s="528"/>
      <c r="AI74" s="528"/>
      <c r="AJ74" s="529"/>
      <c r="AK74" s="6"/>
      <c r="AM74" s="22"/>
      <c r="AN74" s="22"/>
      <c r="AO74" s="22"/>
      <c r="AP74" s="22"/>
      <c r="AQ74" s="22"/>
      <c r="AR74" s="22"/>
      <c r="AS74" s="22"/>
      <c r="AT74" s="22"/>
      <c r="AU74" s="22"/>
      <c r="AV74" s="22"/>
      <c r="AW74" s="22"/>
      <c r="AX74" s="22"/>
      <c r="AY74" s="22"/>
    </row>
    <row r="75" spans="2:51" ht="13.15" customHeight="1">
      <c r="B75" s="26"/>
      <c r="C75" s="527"/>
      <c r="D75" s="528"/>
      <c r="E75" s="528"/>
      <c r="F75" s="528"/>
      <c r="G75" s="528"/>
      <c r="H75" s="528"/>
      <c r="I75" s="528"/>
      <c r="J75" s="528"/>
      <c r="K75" s="528"/>
      <c r="L75" s="528"/>
      <c r="M75" s="528"/>
      <c r="N75" s="528"/>
      <c r="O75" s="528"/>
      <c r="P75" s="528"/>
      <c r="Q75" s="528"/>
      <c r="R75" s="528"/>
      <c r="S75" s="528"/>
      <c r="T75" s="528"/>
      <c r="U75" s="528"/>
      <c r="V75" s="528"/>
      <c r="W75" s="528"/>
      <c r="X75" s="528"/>
      <c r="Y75" s="528"/>
      <c r="Z75" s="528"/>
      <c r="AA75" s="528"/>
      <c r="AB75" s="528"/>
      <c r="AC75" s="528"/>
      <c r="AD75" s="528"/>
      <c r="AE75" s="528"/>
      <c r="AF75" s="528"/>
      <c r="AG75" s="528"/>
      <c r="AH75" s="528"/>
      <c r="AI75" s="528"/>
      <c r="AJ75" s="529"/>
      <c r="AK75" s="6"/>
      <c r="AM75" s="22"/>
      <c r="AN75" s="22"/>
      <c r="AO75" s="22"/>
      <c r="AP75" s="22"/>
      <c r="AQ75" s="22"/>
      <c r="AR75" s="22"/>
      <c r="AS75" s="22"/>
      <c r="AT75" s="22"/>
      <c r="AU75" s="22"/>
      <c r="AV75" s="22"/>
      <c r="AW75" s="22"/>
      <c r="AX75" s="22"/>
      <c r="AY75" s="22"/>
    </row>
    <row r="76" spans="2:51" ht="13.15" customHeight="1">
      <c r="B76" s="26"/>
      <c r="C76" s="527"/>
      <c r="D76" s="528"/>
      <c r="E76" s="528"/>
      <c r="F76" s="528"/>
      <c r="G76" s="528"/>
      <c r="H76" s="528"/>
      <c r="I76" s="528"/>
      <c r="J76" s="528"/>
      <c r="K76" s="528"/>
      <c r="L76" s="528"/>
      <c r="M76" s="528"/>
      <c r="N76" s="528"/>
      <c r="O76" s="528"/>
      <c r="P76" s="528"/>
      <c r="Q76" s="528"/>
      <c r="R76" s="528"/>
      <c r="S76" s="528"/>
      <c r="T76" s="528"/>
      <c r="U76" s="528"/>
      <c r="V76" s="528"/>
      <c r="W76" s="528"/>
      <c r="X76" s="528"/>
      <c r="Y76" s="528"/>
      <c r="Z76" s="528"/>
      <c r="AA76" s="528"/>
      <c r="AB76" s="528"/>
      <c r="AC76" s="528"/>
      <c r="AD76" s="528"/>
      <c r="AE76" s="528"/>
      <c r="AF76" s="528"/>
      <c r="AG76" s="528"/>
      <c r="AH76" s="528"/>
      <c r="AI76" s="528"/>
      <c r="AJ76" s="529"/>
      <c r="AK76" s="6"/>
      <c r="AM76" s="22"/>
      <c r="AN76" s="22"/>
      <c r="AO76" s="22"/>
      <c r="AP76" s="22"/>
      <c r="AQ76" s="22"/>
      <c r="AR76" s="22"/>
      <c r="AS76" s="22"/>
      <c r="AT76" s="22"/>
      <c r="AU76" s="22"/>
      <c r="AV76" s="22"/>
      <c r="AW76" s="22"/>
      <c r="AX76" s="22"/>
      <c r="AY76" s="22"/>
    </row>
    <row r="77" spans="2:51" ht="13.15" customHeight="1">
      <c r="B77" s="26"/>
      <c r="C77" s="527"/>
      <c r="D77" s="528"/>
      <c r="E77" s="528"/>
      <c r="F77" s="528"/>
      <c r="G77" s="528"/>
      <c r="H77" s="528"/>
      <c r="I77" s="528"/>
      <c r="J77" s="528"/>
      <c r="K77" s="528"/>
      <c r="L77" s="528"/>
      <c r="M77" s="528"/>
      <c r="N77" s="528"/>
      <c r="O77" s="528"/>
      <c r="P77" s="528"/>
      <c r="Q77" s="528"/>
      <c r="R77" s="528"/>
      <c r="S77" s="528"/>
      <c r="T77" s="528"/>
      <c r="U77" s="528"/>
      <c r="V77" s="528"/>
      <c r="W77" s="528"/>
      <c r="X77" s="528"/>
      <c r="Y77" s="528"/>
      <c r="Z77" s="528"/>
      <c r="AA77" s="528"/>
      <c r="AB77" s="528"/>
      <c r="AC77" s="528"/>
      <c r="AD77" s="528"/>
      <c r="AE77" s="528"/>
      <c r="AF77" s="528"/>
      <c r="AG77" s="528"/>
      <c r="AH77" s="528"/>
      <c r="AI77" s="528"/>
      <c r="AJ77" s="529"/>
      <c r="AK77" s="6"/>
      <c r="AM77" s="22"/>
      <c r="AN77" s="22"/>
      <c r="AO77" s="22"/>
      <c r="AP77" s="22"/>
      <c r="AQ77" s="22"/>
      <c r="AR77" s="22"/>
      <c r="AS77" s="22"/>
      <c r="AT77" s="22"/>
      <c r="AU77" s="22"/>
      <c r="AV77" s="22"/>
      <c r="AW77" s="22"/>
      <c r="AX77" s="22"/>
      <c r="AY77" s="22"/>
    </row>
    <row r="78" spans="2:51" ht="13.15" customHeight="1">
      <c r="B78" s="26"/>
      <c r="C78" s="527"/>
      <c r="D78" s="528"/>
      <c r="E78" s="528"/>
      <c r="F78" s="528"/>
      <c r="G78" s="528"/>
      <c r="H78" s="528"/>
      <c r="I78" s="528"/>
      <c r="J78" s="528"/>
      <c r="K78" s="528"/>
      <c r="L78" s="528"/>
      <c r="M78" s="528"/>
      <c r="N78" s="528"/>
      <c r="O78" s="528"/>
      <c r="P78" s="528"/>
      <c r="Q78" s="528"/>
      <c r="R78" s="528"/>
      <c r="S78" s="528"/>
      <c r="T78" s="528"/>
      <c r="U78" s="528"/>
      <c r="V78" s="528"/>
      <c r="W78" s="528"/>
      <c r="X78" s="528"/>
      <c r="Y78" s="528"/>
      <c r="Z78" s="528"/>
      <c r="AA78" s="528"/>
      <c r="AB78" s="528"/>
      <c r="AC78" s="528"/>
      <c r="AD78" s="528"/>
      <c r="AE78" s="528"/>
      <c r="AF78" s="528"/>
      <c r="AG78" s="528"/>
      <c r="AH78" s="528"/>
      <c r="AI78" s="528"/>
      <c r="AJ78" s="529"/>
      <c r="AK78" s="6"/>
      <c r="AM78" s="22"/>
      <c r="AN78" s="22"/>
      <c r="AO78" s="22"/>
      <c r="AP78" s="22"/>
      <c r="AQ78" s="22"/>
      <c r="AR78" s="22"/>
      <c r="AS78" s="22"/>
      <c r="AT78" s="22"/>
      <c r="AU78" s="22"/>
      <c r="AV78" s="22"/>
      <c r="AW78" s="22"/>
      <c r="AX78" s="22"/>
      <c r="AY78" s="22"/>
    </row>
    <row r="79" spans="2:51" ht="13.15" customHeight="1">
      <c r="B79" s="26"/>
      <c r="C79" s="527"/>
      <c r="D79" s="528"/>
      <c r="E79" s="528"/>
      <c r="F79" s="528"/>
      <c r="G79" s="528"/>
      <c r="H79" s="528"/>
      <c r="I79" s="528"/>
      <c r="J79" s="528"/>
      <c r="K79" s="528"/>
      <c r="L79" s="528"/>
      <c r="M79" s="528"/>
      <c r="N79" s="528"/>
      <c r="O79" s="528"/>
      <c r="P79" s="528"/>
      <c r="Q79" s="528"/>
      <c r="R79" s="528"/>
      <c r="S79" s="528"/>
      <c r="T79" s="528"/>
      <c r="U79" s="528"/>
      <c r="V79" s="528"/>
      <c r="W79" s="528"/>
      <c r="X79" s="528"/>
      <c r="Y79" s="528"/>
      <c r="Z79" s="528"/>
      <c r="AA79" s="528"/>
      <c r="AB79" s="528"/>
      <c r="AC79" s="528"/>
      <c r="AD79" s="528"/>
      <c r="AE79" s="528"/>
      <c r="AF79" s="528"/>
      <c r="AG79" s="528"/>
      <c r="AH79" s="528"/>
      <c r="AI79" s="528"/>
      <c r="AJ79" s="529"/>
      <c r="AK79" s="6"/>
      <c r="AM79" s="22"/>
      <c r="AN79" s="22"/>
      <c r="AO79" s="22"/>
      <c r="AP79" s="22"/>
      <c r="AQ79" s="22"/>
      <c r="AR79" s="22"/>
      <c r="AS79" s="22"/>
      <c r="AT79" s="22"/>
      <c r="AU79" s="22"/>
      <c r="AV79" s="22"/>
      <c r="AW79" s="22"/>
      <c r="AX79" s="22"/>
      <c r="AY79" s="22"/>
    </row>
    <row r="80" spans="2:51" ht="13.15" customHeight="1">
      <c r="B80" s="26"/>
      <c r="C80" s="527"/>
      <c r="D80" s="528"/>
      <c r="E80" s="528"/>
      <c r="F80" s="528"/>
      <c r="G80" s="528"/>
      <c r="H80" s="528"/>
      <c r="I80" s="528"/>
      <c r="J80" s="528"/>
      <c r="K80" s="528"/>
      <c r="L80" s="528"/>
      <c r="M80" s="528"/>
      <c r="N80" s="528"/>
      <c r="O80" s="528"/>
      <c r="P80" s="528"/>
      <c r="Q80" s="528"/>
      <c r="R80" s="528"/>
      <c r="S80" s="528"/>
      <c r="T80" s="528"/>
      <c r="U80" s="528"/>
      <c r="V80" s="528"/>
      <c r="W80" s="528"/>
      <c r="X80" s="528"/>
      <c r="Y80" s="528"/>
      <c r="Z80" s="528"/>
      <c r="AA80" s="528"/>
      <c r="AB80" s="528"/>
      <c r="AC80" s="528"/>
      <c r="AD80" s="528"/>
      <c r="AE80" s="528"/>
      <c r="AF80" s="528"/>
      <c r="AG80" s="528"/>
      <c r="AH80" s="528"/>
      <c r="AI80" s="528"/>
      <c r="AJ80" s="529"/>
      <c r="AK80" s="6"/>
      <c r="AM80" s="22"/>
      <c r="AN80" s="22"/>
      <c r="AO80" s="22"/>
      <c r="AP80" s="22"/>
      <c r="AQ80" s="22"/>
      <c r="AR80" s="22"/>
      <c r="AS80" s="22"/>
      <c r="AT80" s="22"/>
      <c r="AU80" s="22"/>
      <c r="AV80" s="22"/>
      <c r="AW80" s="22"/>
      <c r="AX80" s="22"/>
      <c r="AY80" s="22"/>
    </row>
    <row r="81" spans="2:51" ht="13.15" customHeight="1">
      <c r="B81" s="26"/>
      <c r="C81" s="527"/>
      <c r="D81" s="528"/>
      <c r="E81" s="528"/>
      <c r="F81" s="528"/>
      <c r="G81" s="528"/>
      <c r="H81" s="528"/>
      <c r="I81" s="528"/>
      <c r="J81" s="528"/>
      <c r="K81" s="528"/>
      <c r="L81" s="528"/>
      <c r="M81" s="528"/>
      <c r="N81" s="528"/>
      <c r="O81" s="528"/>
      <c r="P81" s="528"/>
      <c r="Q81" s="528"/>
      <c r="R81" s="528"/>
      <c r="S81" s="528"/>
      <c r="T81" s="528"/>
      <c r="U81" s="528"/>
      <c r="V81" s="528"/>
      <c r="W81" s="528"/>
      <c r="X81" s="528"/>
      <c r="Y81" s="528"/>
      <c r="Z81" s="528"/>
      <c r="AA81" s="528"/>
      <c r="AB81" s="528"/>
      <c r="AC81" s="528"/>
      <c r="AD81" s="528"/>
      <c r="AE81" s="528"/>
      <c r="AF81" s="528"/>
      <c r="AG81" s="528"/>
      <c r="AH81" s="528"/>
      <c r="AI81" s="528"/>
      <c r="AJ81" s="529"/>
      <c r="AK81" s="6"/>
      <c r="AM81" s="22"/>
      <c r="AN81" s="22"/>
      <c r="AO81" s="22"/>
      <c r="AP81" s="22"/>
      <c r="AQ81" s="22"/>
      <c r="AR81" s="22"/>
      <c r="AS81" s="22"/>
      <c r="AT81" s="22"/>
      <c r="AU81" s="22"/>
      <c r="AV81" s="22"/>
      <c r="AW81" s="22"/>
      <c r="AX81" s="22"/>
      <c r="AY81" s="22"/>
    </row>
    <row r="82" spans="2:51" ht="13.15" customHeight="1">
      <c r="B82" s="26"/>
      <c r="C82" s="527"/>
      <c r="D82" s="528"/>
      <c r="E82" s="528"/>
      <c r="F82" s="528"/>
      <c r="G82" s="528"/>
      <c r="H82" s="528"/>
      <c r="I82" s="528"/>
      <c r="J82" s="528"/>
      <c r="K82" s="528"/>
      <c r="L82" s="528"/>
      <c r="M82" s="528"/>
      <c r="N82" s="528"/>
      <c r="O82" s="528"/>
      <c r="P82" s="528"/>
      <c r="Q82" s="528"/>
      <c r="R82" s="528"/>
      <c r="S82" s="528"/>
      <c r="T82" s="528"/>
      <c r="U82" s="528"/>
      <c r="V82" s="528"/>
      <c r="W82" s="528"/>
      <c r="X82" s="528"/>
      <c r="Y82" s="528"/>
      <c r="Z82" s="528"/>
      <c r="AA82" s="528"/>
      <c r="AB82" s="528"/>
      <c r="AC82" s="528"/>
      <c r="AD82" s="528"/>
      <c r="AE82" s="528"/>
      <c r="AF82" s="528"/>
      <c r="AG82" s="528"/>
      <c r="AH82" s="528"/>
      <c r="AI82" s="528"/>
      <c r="AJ82" s="529"/>
      <c r="AK82" s="6"/>
      <c r="AM82" s="22"/>
      <c r="AN82" s="22"/>
      <c r="AO82" s="22"/>
      <c r="AP82" s="22"/>
      <c r="AQ82" s="22"/>
      <c r="AR82" s="22"/>
      <c r="AS82" s="22"/>
      <c r="AT82" s="22"/>
      <c r="AU82" s="22"/>
      <c r="AV82" s="22"/>
      <c r="AW82" s="22"/>
      <c r="AX82" s="22"/>
      <c r="AY82" s="22"/>
    </row>
    <row r="83" spans="2:51" ht="13.15" customHeight="1">
      <c r="B83" s="26"/>
      <c r="C83" s="527"/>
      <c r="D83" s="528"/>
      <c r="E83" s="528"/>
      <c r="F83" s="528"/>
      <c r="G83" s="528"/>
      <c r="H83" s="528"/>
      <c r="I83" s="528"/>
      <c r="J83" s="528"/>
      <c r="K83" s="528"/>
      <c r="L83" s="528"/>
      <c r="M83" s="528"/>
      <c r="N83" s="528"/>
      <c r="O83" s="528"/>
      <c r="P83" s="528"/>
      <c r="Q83" s="528"/>
      <c r="R83" s="528"/>
      <c r="S83" s="528"/>
      <c r="T83" s="528"/>
      <c r="U83" s="528"/>
      <c r="V83" s="528"/>
      <c r="W83" s="528"/>
      <c r="X83" s="528"/>
      <c r="Y83" s="528"/>
      <c r="Z83" s="528"/>
      <c r="AA83" s="528"/>
      <c r="AB83" s="528"/>
      <c r="AC83" s="528"/>
      <c r="AD83" s="528"/>
      <c r="AE83" s="528"/>
      <c r="AF83" s="528"/>
      <c r="AG83" s="528"/>
      <c r="AH83" s="528"/>
      <c r="AI83" s="528"/>
      <c r="AJ83" s="529"/>
      <c r="AK83" s="6"/>
      <c r="AM83" s="22"/>
      <c r="AN83" s="22"/>
      <c r="AO83" s="22"/>
      <c r="AP83" s="22"/>
      <c r="AQ83" s="22"/>
      <c r="AR83" s="22"/>
      <c r="AS83" s="22"/>
      <c r="AT83" s="22"/>
      <c r="AU83" s="22"/>
      <c r="AV83" s="22"/>
      <c r="AW83" s="22"/>
      <c r="AX83" s="22"/>
      <c r="AY83" s="22"/>
    </row>
    <row r="84" spans="2:51" ht="13.15" customHeight="1">
      <c r="B84" s="26"/>
      <c r="C84" s="527"/>
      <c r="D84" s="528"/>
      <c r="E84" s="528"/>
      <c r="F84" s="528"/>
      <c r="G84" s="528"/>
      <c r="H84" s="528"/>
      <c r="I84" s="528"/>
      <c r="J84" s="528"/>
      <c r="K84" s="528"/>
      <c r="L84" s="528"/>
      <c r="M84" s="528"/>
      <c r="N84" s="528"/>
      <c r="O84" s="528"/>
      <c r="P84" s="528"/>
      <c r="Q84" s="528"/>
      <c r="R84" s="528"/>
      <c r="S84" s="528"/>
      <c r="T84" s="528"/>
      <c r="U84" s="528"/>
      <c r="V84" s="528"/>
      <c r="W84" s="528"/>
      <c r="X84" s="528"/>
      <c r="Y84" s="528"/>
      <c r="Z84" s="528"/>
      <c r="AA84" s="528"/>
      <c r="AB84" s="528"/>
      <c r="AC84" s="528"/>
      <c r="AD84" s="528"/>
      <c r="AE84" s="528"/>
      <c r="AF84" s="528"/>
      <c r="AG84" s="528"/>
      <c r="AH84" s="528"/>
      <c r="AI84" s="528"/>
      <c r="AJ84" s="529"/>
      <c r="AK84" s="6"/>
      <c r="AM84" s="22"/>
      <c r="AN84" s="22"/>
      <c r="AO84" s="22"/>
      <c r="AP84" s="22"/>
      <c r="AQ84" s="22"/>
      <c r="AR84" s="22"/>
      <c r="AS84" s="22"/>
      <c r="AT84" s="22"/>
      <c r="AU84" s="22"/>
      <c r="AV84" s="22"/>
      <c r="AW84" s="22"/>
      <c r="AX84" s="22"/>
      <c r="AY84" s="22"/>
    </row>
    <row r="85" spans="2:51" ht="13.15" customHeight="1">
      <c r="B85" s="26"/>
      <c r="C85" s="527"/>
      <c r="D85" s="528"/>
      <c r="E85" s="528"/>
      <c r="F85" s="528"/>
      <c r="G85" s="528"/>
      <c r="H85" s="528"/>
      <c r="I85" s="528"/>
      <c r="J85" s="528"/>
      <c r="K85" s="528"/>
      <c r="L85" s="528"/>
      <c r="M85" s="528"/>
      <c r="N85" s="528"/>
      <c r="O85" s="528"/>
      <c r="P85" s="528"/>
      <c r="Q85" s="528"/>
      <c r="R85" s="528"/>
      <c r="S85" s="528"/>
      <c r="T85" s="528"/>
      <c r="U85" s="528"/>
      <c r="V85" s="528"/>
      <c r="W85" s="528"/>
      <c r="X85" s="528"/>
      <c r="Y85" s="528"/>
      <c r="Z85" s="528"/>
      <c r="AA85" s="528"/>
      <c r="AB85" s="528"/>
      <c r="AC85" s="528"/>
      <c r="AD85" s="528"/>
      <c r="AE85" s="528"/>
      <c r="AF85" s="528"/>
      <c r="AG85" s="528"/>
      <c r="AH85" s="528"/>
      <c r="AI85" s="528"/>
      <c r="AJ85" s="529"/>
      <c r="AK85" s="6"/>
      <c r="AM85" s="22"/>
      <c r="AN85" s="22"/>
      <c r="AO85" s="22"/>
      <c r="AP85" s="22"/>
      <c r="AQ85" s="22"/>
      <c r="AR85" s="22"/>
      <c r="AS85" s="22"/>
      <c r="AT85" s="22"/>
      <c r="AU85" s="22"/>
      <c r="AV85" s="22"/>
      <c r="AW85" s="22"/>
      <c r="AX85" s="22"/>
      <c r="AY85" s="22"/>
    </row>
    <row r="86" spans="2:51" ht="13.15" customHeight="1">
      <c r="B86" s="26"/>
      <c r="C86" s="527"/>
      <c r="D86" s="528"/>
      <c r="E86" s="528"/>
      <c r="F86" s="528"/>
      <c r="G86" s="528"/>
      <c r="H86" s="528"/>
      <c r="I86" s="528"/>
      <c r="J86" s="528"/>
      <c r="K86" s="528"/>
      <c r="L86" s="528"/>
      <c r="M86" s="528"/>
      <c r="N86" s="528"/>
      <c r="O86" s="528"/>
      <c r="P86" s="528"/>
      <c r="Q86" s="528"/>
      <c r="R86" s="528"/>
      <c r="S86" s="528"/>
      <c r="T86" s="528"/>
      <c r="U86" s="528"/>
      <c r="V86" s="528"/>
      <c r="W86" s="528"/>
      <c r="X86" s="528"/>
      <c r="Y86" s="528"/>
      <c r="Z86" s="528"/>
      <c r="AA86" s="528"/>
      <c r="AB86" s="528"/>
      <c r="AC86" s="528"/>
      <c r="AD86" s="528"/>
      <c r="AE86" s="528"/>
      <c r="AF86" s="528"/>
      <c r="AG86" s="528"/>
      <c r="AH86" s="528"/>
      <c r="AI86" s="528"/>
      <c r="AJ86" s="529"/>
      <c r="AK86" s="6"/>
      <c r="AM86" s="22"/>
      <c r="AN86" s="22"/>
      <c r="AO86" s="22"/>
      <c r="AP86" s="22"/>
      <c r="AQ86" s="22"/>
      <c r="AR86" s="22"/>
      <c r="AS86" s="22"/>
      <c r="AT86" s="22"/>
      <c r="AU86" s="22"/>
      <c r="AV86" s="22"/>
      <c r="AW86" s="22"/>
      <c r="AX86" s="22"/>
      <c r="AY86" s="22"/>
    </row>
    <row r="87" spans="2:51" ht="13.15" customHeight="1">
      <c r="B87" s="26"/>
      <c r="C87" s="527"/>
      <c r="D87" s="528"/>
      <c r="E87" s="528"/>
      <c r="F87" s="528"/>
      <c r="G87" s="528"/>
      <c r="H87" s="528"/>
      <c r="I87" s="528"/>
      <c r="J87" s="528"/>
      <c r="K87" s="528"/>
      <c r="L87" s="528"/>
      <c r="M87" s="528"/>
      <c r="N87" s="528"/>
      <c r="O87" s="528"/>
      <c r="P87" s="528"/>
      <c r="Q87" s="528"/>
      <c r="R87" s="528"/>
      <c r="S87" s="528"/>
      <c r="T87" s="528"/>
      <c r="U87" s="528"/>
      <c r="V87" s="528"/>
      <c r="W87" s="528"/>
      <c r="X87" s="528"/>
      <c r="Y87" s="528"/>
      <c r="Z87" s="528"/>
      <c r="AA87" s="528"/>
      <c r="AB87" s="528"/>
      <c r="AC87" s="528"/>
      <c r="AD87" s="528"/>
      <c r="AE87" s="528"/>
      <c r="AF87" s="528"/>
      <c r="AG87" s="528"/>
      <c r="AH87" s="528"/>
      <c r="AI87" s="528"/>
      <c r="AJ87" s="529"/>
      <c r="AK87" s="6"/>
      <c r="AM87" s="22"/>
      <c r="AN87" s="22"/>
      <c r="AO87" s="22"/>
      <c r="AP87" s="22"/>
      <c r="AQ87" s="22"/>
      <c r="AR87" s="22"/>
      <c r="AS87" s="22"/>
      <c r="AT87" s="22"/>
      <c r="AU87" s="22"/>
      <c r="AV87" s="22"/>
      <c r="AW87" s="22"/>
      <c r="AX87" s="22"/>
      <c r="AY87" s="22"/>
    </row>
    <row r="88" spans="2:51" ht="13.15" customHeight="1">
      <c r="B88" s="26"/>
      <c r="C88" s="527"/>
      <c r="D88" s="528"/>
      <c r="E88" s="528"/>
      <c r="F88" s="528"/>
      <c r="G88" s="528"/>
      <c r="H88" s="528"/>
      <c r="I88" s="528"/>
      <c r="J88" s="528"/>
      <c r="K88" s="528"/>
      <c r="L88" s="528"/>
      <c r="M88" s="528"/>
      <c r="N88" s="528"/>
      <c r="O88" s="528"/>
      <c r="P88" s="528"/>
      <c r="Q88" s="528"/>
      <c r="R88" s="528"/>
      <c r="S88" s="528"/>
      <c r="T88" s="528"/>
      <c r="U88" s="528"/>
      <c r="V88" s="528"/>
      <c r="W88" s="528"/>
      <c r="X88" s="528"/>
      <c r="Y88" s="528"/>
      <c r="Z88" s="528"/>
      <c r="AA88" s="528"/>
      <c r="AB88" s="528"/>
      <c r="AC88" s="528"/>
      <c r="AD88" s="528"/>
      <c r="AE88" s="528"/>
      <c r="AF88" s="528"/>
      <c r="AG88" s="528"/>
      <c r="AH88" s="528"/>
      <c r="AI88" s="528"/>
      <c r="AJ88" s="529"/>
      <c r="AK88" s="6"/>
      <c r="AM88" s="22"/>
      <c r="AN88" s="22"/>
      <c r="AO88" s="22"/>
      <c r="AP88" s="22"/>
      <c r="AQ88" s="22"/>
      <c r="AR88" s="22"/>
      <c r="AS88" s="22"/>
      <c r="AT88" s="22"/>
      <c r="AU88" s="22"/>
      <c r="AV88" s="22"/>
      <c r="AW88" s="22"/>
      <c r="AX88" s="22"/>
      <c r="AY88" s="22"/>
    </row>
    <row r="89" spans="2:51" ht="13.15" customHeight="1">
      <c r="B89" s="26"/>
      <c r="C89" s="527"/>
      <c r="D89" s="528"/>
      <c r="E89" s="528"/>
      <c r="F89" s="528"/>
      <c r="G89" s="528"/>
      <c r="H89" s="528"/>
      <c r="I89" s="528"/>
      <c r="J89" s="528"/>
      <c r="K89" s="528"/>
      <c r="L89" s="528"/>
      <c r="M89" s="528"/>
      <c r="N89" s="528"/>
      <c r="O89" s="528"/>
      <c r="P89" s="528"/>
      <c r="Q89" s="528"/>
      <c r="R89" s="528"/>
      <c r="S89" s="528"/>
      <c r="T89" s="528"/>
      <c r="U89" s="528"/>
      <c r="V89" s="528"/>
      <c r="W89" s="528"/>
      <c r="X89" s="528"/>
      <c r="Y89" s="528"/>
      <c r="Z89" s="528"/>
      <c r="AA89" s="528"/>
      <c r="AB89" s="528"/>
      <c r="AC89" s="528"/>
      <c r="AD89" s="528"/>
      <c r="AE89" s="528"/>
      <c r="AF89" s="528"/>
      <c r="AG89" s="528"/>
      <c r="AH89" s="528"/>
      <c r="AI89" s="528"/>
      <c r="AJ89" s="529"/>
      <c r="AK89" s="6"/>
      <c r="AM89" s="22"/>
      <c r="AN89" s="22"/>
      <c r="AO89" s="22"/>
      <c r="AP89" s="22"/>
      <c r="AQ89" s="22"/>
      <c r="AR89" s="22"/>
      <c r="AS89" s="22"/>
      <c r="AT89" s="22"/>
      <c r="AU89" s="22"/>
      <c r="AV89" s="22"/>
      <c r="AW89" s="22"/>
      <c r="AX89" s="22"/>
      <c r="AY89" s="22"/>
    </row>
    <row r="90" spans="2:51" ht="13.15" customHeight="1">
      <c r="B90" s="26"/>
      <c r="C90" s="527"/>
      <c r="D90" s="528"/>
      <c r="E90" s="528"/>
      <c r="F90" s="528"/>
      <c r="G90" s="528"/>
      <c r="H90" s="528"/>
      <c r="I90" s="528"/>
      <c r="J90" s="528"/>
      <c r="K90" s="528"/>
      <c r="L90" s="528"/>
      <c r="M90" s="528"/>
      <c r="N90" s="528"/>
      <c r="O90" s="528"/>
      <c r="P90" s="528"/>
      <c r="Q90" s="528"/>
      <c r="R90" s="528"/>
      <c r="S90" s="528"/>
      <c r="T90" s="528"/>
      <c r="U90" s="528"/>
      <c r="V90" s="528"/>
      <c r="W90" s="528"/>
      <c r="X90" s="528"/>
      <c r="Y90" s="528"/>
      <c r="Z90" s="528"/>
      <c r="AA90" s="528"/>
      <c r="AB90" s="528"/>
      <c r="AC90" s="528"/>
      <c r="AD90" s="528"/>
      <c r="AE90" s="528"/>
      <c r="AF90" s="528"/>
      <c r="AG90" s="528"/>
      <c r="AH90" s="528"/>
      <c r="AI90" s="528"/>
      <c r="AJ90" s="529"/>
      <c r="AK90" s="6"/>
      <c r="AM90" s="22"/>
      <c r="AN90" s="22"/>
      <c r="AO90" s="22"/>
      <c r="AP90" s="22"/>
      <c r="AQ90" s="22"/>
      <c r="AR90" s="22"/>
      <c r="AS90" s="22"/>
      <c r="AT90" s="22"/>
      <c r="AU90" s="22"/>
      <c r="AV90" s="22"/>
      <c r="AW90" s="22"/>
      <c r="AX90" s="22"/>
      <c r="AY90" s="22"/>
    </row>
    <row r="91" spans="2:51" ht="13.15" customHeight="1">
      <c r="B91" s="26"/>
      <c r="C91" s="527"/>
      <c r="D91" s="528"/>
      <c r="E91" s="528"/>
      <c r="F91" s="528"/>
      <c r="G91" s="528"/>
      <c r="H91" s="528"/>
      <c r="I91" s="528"/>
      <c r="J91" s="528"/>
      <c r="K91" s="528"/>
      <c r="L91" s="528"/>
      <c r="M91" s="528"/>
      <c r="N91" s="528"/>
      <c r="O91" s="528"/>
      <c r="P91" s="528"/>
      <c r="Q91" s="528"/>
      <c r="R91" s="528"/>
      <c r="S91" s="528"/>
      <c r="T91" s="528"/>
      <c r="U91" s="528"/>
      <c r="V91" s="528"/>
      <c r="W91" s="528"/>
      <c r="X91" s="528"/>
      <c r="Y91" s="528"/>
      <c r="Z91" s="528"/>
      <c r="AA91" s="528"/>
      <c r="AB91" s="528"/>
      <c r="AC91" s="528"/>
      <c r="AD91" s="528"/>
      <c r="AE91" s="528"/>
      <c r="AF91" s="528"/>
      <c r="AG91" s="528"/>
      <c r="AH91" s="528"/>
      <c r="AI91" s="528"/>
      <c r="AJ91" s="529"/>
      <c r="AK91" s="6"/>
      <c r="AM91" s="22"/>
      <c r="AN91" s="22"/>
      <c r="AO91" s="22"/>
      <c r="AP91" s="22"/>
      <c r="AQ91" s="22"/>
      <c r="AR91" s="22"/>
      <c r="AS91" s="22"/>
      <c r="AT91" s="22"/>
      <c r="AU91" s="22"/>
      <c r="AV91" s="22"/>
      <c r="AW91" s="22"/>
      <c r="AX91" s="22"/>
      <c r="AY91" s="22"/>
    </row>
    <row r="92" spans="2:51" ht="13.15" customHeight="1">
      <c r="B92" s="26"/>
      <c r="C92" s="527"/>
      <c r="D92" s="528"/>
      <c r="E92" s="528"/>
      <c r="F92" s="528"/>
      <c r="G92" s="528"/>
      <c r="H92" s="528"/>
      <c r="I92" s="528"/>
      <c r="J92" s="528"/>
      <c r="K92" s="528"/>
      <c r="L92" s="528"/>
      <c r="M92" s="528"/>
      <c r="N92" s="528"/>
      <c r="O92" s="528"/>
      <c r="P92" s="528"/>
      <c r="Q92" s="528"/>
      <c r="R92" s="528"/>
      <c r="S92" s="528"/>
      <c r="T92" s="528"/>
      <c r="U92" s="528"/>
      <c r="V92" s="528"/>
      <c r="W92" s="528"/>
      <c r="X92" s="528"/>
      <c r="Y92" s="528"/>
      <c r="Z92" s="528"/>
      <c r="AA92" s="528"/>
      <c r="AB92" s="528"/>
      <c r="AC92" s="528"/>
      <c r="AD92" s="528"/>
      <c r="AE92" s="528"/>
      <c r="AF92" s="528"/>
      <c r="AG92" s="528"/>
      <c r="AH92" s="528"/>
      <c r="AI92" s="528"/>
      <c r="AJ92" s="529"/>
      <c r="AK92" s="6"/>
      <c r="AM92" s="22"/>
      <c r="AN92" s="22"/>
      <c r="AO92" s="22"/>
      <c r="AP92" s="22"/>
      <c r="AQ92" s="22"/>
      <c r="AR92" s="22"/>
      <c r="AS92" s="22"/>
      <c r="AT92" s="22"/>
      <c r="AU92" s="22"/>
      <c r="AV92" s="22"/>
      <c r="AW92" s="22"/>
      <c r="AX92" s="22"/>
      <c r="AY92" s="22"/>
    </row>
    <row r="93" spans="2:51" ht="13.15" customHeight="1">
      <c r="B93" s="26"/>
      <c r="C93" s="527"/>
      <c r="D93" s="528"/>
      <c r="E93" s="528"/>
      <c r="F93" s="528"/>
      <c r="G93" s="528"/>
      <c r="H93" s="528"/>
      <c r="I93" s="528"/>
      <c r="J93" s="528"/>
      <c r="K93" s="528"/>
      <c r="L93" s="528"/>
      <c r="M93" s="528"/>
      <c r="N93" s="528"/>
      <c r="O93" s="528"/>
      <c r="P93" s="528"/>
      <c r="Q93" s="528"/>
      <c r="R93" s="528"/>
      <c r="S93" s="528"/>
      <c r="T93" s="528"/>
      <c r="U93" s="528"/>
      <c r="V93" s="528"/>
      <c r="W93" s="528"/>
      <c r="X93" s="528"/>
      <c r="Y93" s="528"/>
      <c r="Z93" s="528"/>
      <c r="AA93" s="528"/>
      <c r="AB93" s="528"/>
      <c r="AC93" s="528"/>
      <c r="AD93" s="528"/>
      <c r="AE93" s="528"/>
      <c r="AF93" s="528"/>
      <c r="AG93" s="528"/>
      <c r="AH93" s="528"/>
      <c r="AI93" s="528"/>
      <c r="AJ93" s="529"/>
      <c r="AK93" s="6"/>
      <c r="AM93" s="22"/>
      <c r="AN93" s="22"/>
      <c r="AO93" s="22"/>
      <c r="AP93" s="22"/>
      <c r="AQ93" s="22"/>
      <c r="AR93" s="22"/>
      <c r="AS93" s="22"/>
      <c r="AT93" s="22"/>
      <c r="AU93" s="22"/>
      <c r="AV93" s="22"/>
      <c r="AW93" s="22"/>
      <c r="AX93" s="22"/>
      <c r="AY93" s="22"/>
    </row>
    <row r="94" spans="2:51" ht="13.9" customHeight="1" thickBot="1">
      <c r="B94" s="26"/>
      <c r="C94" s="530"/>
      <c r="D94" s="531"/>
      <c r="E94" s="531"/>
      <c r="F94" s="531"/>
      <c r="G94" s="531"/>
      <c r="H94" s="531"/>
      <c r="I94" s="531"/>
      <c r="J94" s="531"/>
      <c r="K94" s="531"/>
      <c r="L94" s="531"/>
      <c r="M94" s="531"/>
      <c r="N94" s="531"/>
      <c r="O94" s="531"/>
      <c r="P94" s="531"/>
      <c r="Q94" s="531"/>
      <c r="R94" s="531"/>
      <c r="S94" s="531"/>
      <c r="T94" s="531"/>
      <c r="U94" s="531"/>
      <c r="V94" s="531"/>
      <c r="W94" s="531"/>
      <c r="X94" s="531"/>
      <c r="Y94" s="531"/>
      <c r="Z94" s="531"/>
      <c r="AA94" s="531"/>
      <c r="AB94" s="531"/>
      <c r="AC94" s="531"/>
      <c r="AD94" s="531"/>
      <c r="AE94" s="531"/>
      <c r="AF94" s="531"/>
      <c r="AG94" s="531"/>
      <c r="AH94" s="531"/>
      <c r="AI94" s="531"/>
      <c r="AJ94" s="532"/>
      <c r="AK94" s="6"/>
      <c r="AM94" s="22"/>
      <c r="AN94" s="22"/>
      <c r="AO94" s="22"/>
      <c r="AP94" s="22"/>
      <c r="AQ94" s="22"/>
      <c r="AR94" s="22"/>
      <c r="AS94" s="22"/>
      <c r="AT94" s="22"/>
      <c r="AU94" s="22"/>
      <c r="AV94" s="22"/>
      <c r="AW94" s="22"/>
      <c r="AX94" s="22"/>
      <c r="AY94" s="22"/>
    </row>
    <row r="95" spans="2:51">
      <c r="B95" s="5"/>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2"/>
      <c r="AF95" s="2"/>
      <c r="AG95" s="2"/>
      <c r="AH95" s="2"/>
      <c r="AI95" s="2"/>
      <c r="AJ95" s="2"/>
      <c r="AK95" s="6"/>
      <c r="AM95" s="22"/>
      <c r="AN95" s="22"/>
      <c r="AO95" s="22"/>
      <c r="AP95" s="22"/>
      <c r="AQ95" s="22"/>
      <c r="AR95" s="22"/>
      <c r="AS95" s="22"/>
      <c r="AT95" s="22"/>
      <c r="AU95" s="22"/>
      <c r="AV95" s="22"/>
      <c r="AW95" s="22"/>
      <c r="AX95" s="22"/>
      <c r="AY95" s="22"/>
    </row>
    <row r="96" spans="2:51">
      <c r="B96" s="5"/>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2"/>
      <c r="AF96" s="2"/>
      <c r="AG96" s="2"/>
      <c r="AH96" s="2"/>
      <c r="AI96" s="2"/>
      <c r="AJ96" s="2"/>
      <c r="AK96" s="6"/>
      <c r="AM96" s="22"/>
      <c r="AN96" s="22"/>
      <c r="AO96" s="22"/>
      <c r="AP96" s="22"/>
      <c r="AQ96" s="22"/>
      <c r="AR96" s="22"/>
      <c r="AS96" s="22"/>
      <c r="AT96" s="22"/>
      <c r="AU96" s="22"/>
      <c r="AV96" s="22"/>
      <c r="AW96" s="22"/>
      <c r="AX96" s="22"/>
      <c r="AY96" s="22"/>
    </row>
    <row r="97" spans="2:51" ht="13.5" thickBot="1">
      <c r="B97" s="5"/>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2"/>
      <c r="AF97" s="2"/>
      <c r="AG97" s="2"/>
      <c r="AH97" s="2"/>
      <c r="AI97" s="2"/>
      <c r="AJ97" s="2"/>
      <c r="AK97" s="6"/>
      <c r="AM97" s="22"/>
      <c r="AN97" s="22"/>
      <c r="AO97" s="22"/>
      <c r="AP97" s="22"/>
      <c r="AQ97" s="22"/>
      <c r="AR97" s="22"/>
      <c r="AS97" s="22"/>
      <c r="AT97" s="22"/>
      <c r="AU97" s="22"/>
      <c r="AV97" s="22"/>
      <c r="AW97" s="22"/>
      <c r="AX97" s="22"/>
      <c r="AY97" s="22"/>
    </row>
    <row r="98" spans="2:51" ht="6.6" customHeight="1">
      <c r="B98" s="19"/>
      <c r="C98" s="481"/>
      <c r="D98" s="482"/>
      <c r="E98" s="482"/>
      <c r="F98" s="482"/>
      <c r="G98" s="482"/>
      <c r="H98" s="482"/>
      <c r="I98" s="482"/>
      <c r="J98" s="482"/>
      <c r="K98" s="482"/>
      <c r="L98" s="482"/>
      <c r="M98" s="482"/>
      <c r="N98" s="482"/>
      <c r="O98" s="482"/>
      <c r="P98" s="482"/>
      <c r="Q98" s="482"/>
      <c r="R98" s="482"/>
      <c r="S98" s="482"/>
      <c r="T98" s="482"/>
      <c r="U98" s="482"/>
      <c r="V98" s="482"/>
      <c r="W98" s="482"/>
      <c r="X98" s="482"/>
      <c r="Y98" s="482"/>
      <c r="Z98" s="482"/>
      <c r="AA98" s="482"/>
      <c r="AB98" s="482"/>
      <c r="AC98" s="482"/>
      <c r="AD98" s="482"/>
      <c r="AE98" s="58"/>
      <c r="AF98" s="58"/>
      <c r="AG98" s="58"/>
      <c r="AH98" s="58"/>
      <c r="AI98" s="58"/>
      <c r="AJ98" s="59"/>
      <c r="AK98" s="6"/>
      <c r="AM98" s="22"/>
      <c r="AN98" s="22"/>
      <c r="AO98" s="22"/>
      <c r="AP98" s="22"/>
      <c r="AQ98" s="22"/>
      <c r="AR98" s="22"/>
      <c r="AS98" s="22"/>
      <c r="AT98" s="22"/>
      <c r="AU98" s="22"/>
      <c r="AV98" s="22"/>
      <c r="AW98" s="22"/>
      <c r="AX98" s="22"/>
      <c r="AY98" s="22"/>
    </row>
    <row r="99" spans="2:51">
      <c r="B99" s="19"/>
      <c r="C99" s="347" t="str">
        <f>INDEX(List_return_filled,1,Sel_Language)</f>
        <v>Please return the filled out document to LEM by e-mail to the corresponding address indicated below:</v>
      </c>
      <c r="D99" s="348"/>
      <c r="E99" s="348"/>
      <c r="F99" s="348"/>
      <c r="G99" s="348"/>
      <c r="H99" s="348"/>
      <c r="I99" s="348"/>
      <c r="J99" s="348"/>
      <c r="K99" s="348"/>
      <c r="L99" s="348"/>
      <c r="M99" s="348"/>
      <c r="N99" s="348"/>
      <c r="O99" s="348"/>
      <c r="P99" s="348"/>
      <c r="Q99" s="348"/>
      <c r="R99" s="348"/>
      <c r="S99" s="348"/>
      <c r="T99" s="348"/>
      <c r="U99" s="348"/>
      <c r="V99" s="348"/>
      <c r="W99" s="348"/>
      <c r="X99" s="348"/>
      <c r="Y99" s="348"/>
      <c r="Z99" s="348"/>
      <c r="AA99" s="348"/>
      <c r="AB99" s="348"/>
      <c r="AC99" s="348"/>
      <c r="AD99" s="348"/>
      <c r="AE99" s="348"/>
      <c r="AF99" s="348"/>
      <c r="AG99" s="348"/>
      <c r="AH99" s="348"/>
      <c r="AI99" s="348"/>
      <c r="AJ99" s="349"/>
      <c r="AK99" s="6"/>
      <c r="AM99" s="22"/>
      <c r="AN99" s="22"/>
      <c r="AO99" s="22"/>
      <c r="AP99" s="22"/>
      <c r="AQ99" s="22"/>
      <c r="AR99" s="22"/>
      <c r="AS99" s="22"/>
      <c r="AT99" s="22"/>
      <c r="AU99" s="22"/>
      <c r="AV99" s="22"/>
      <c r="AW99" s="22"/>
      <c r="AX99" s="22"/>
      <c r="AY99" s="22"/>
    </row>
    <row r="100" spans="2:51">
      <c r="B100" s="5"/>
      <c r="C100" s="49"/>
      <c r="D100" s="14"/>
      <c r="E100" s="14"/>
      <c r="F100" s="14"/>
      <c r="G100" s="50"/>
      <c r="H100" s="50"/>
      <c r="I100" s="50"/>
      <c r="J100" s="50"/>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60"/>
      <c r="AK100" s="6"/>
      <c r="AM100" s="270"/>
      <c r="AN100" s="270"/>
      <c r="AP100" s="22"/>
      <c r="AQ100" s="22"/>
      <c r="AR100" s="22"/>
      <c r="AS100" s="22"/>
      <c r="AT100" s="22"/>
      <c r="AU100" s="22"/>
      <c r="AV100" s="22"/>
      <c r="AW100" s="22"/>
      <c r="AX100" s="22"/>
      <c r="AY100" s="22"/>
    </row>
    <row r="101" spans="2:51" ht="20.25">
      <c r="B101" s="5"/>
      <c r="C101" s="99"/>
      <c r="D101" s="453" t="str">
        <f>INDEX(List_China,1,Sel_Language)</f>
        <v>China</v>
      </c>
      <c r="E101" s="453"/>
      <c r="F101" s="453"/>
      <c r="G101" s="453"/>
      <c r="H101" s="64"/>
      <c r="I101" s="64"/>
      <c r="J101" s="64"/>
      <c r="K101" s="64"/>
      <c r="L101" s="14"/>
      <c r="M101" s="14"/>
      <c r="N101" s="14"/>
      <c r="O101" s="14"/>
      <c r="P101" s="14"/>
      <c r="Q101" s="14"/>
      <c r="R101" s="14"/>
      <c r="S101" s="14"/>
      <c r="T101" s="14"/>
      <c r="U101" s="14"/>
      <c r="V101" s="14"/>
      <c r="W101" s="14"/>
      <c r="X101" s="14"/>
      <c r="Y101" s="14"/>
      <c r="Z101" s="14"/>
      <c r="AA101" s="229" t="str">
        <f>INDEX(List_Nafta,1,Sel_Language)</f>
        <v>NAFTA</v>
      </c>
      <c r="AB101" s="229"/>
      <c r="AC101" s="229"/>
      <c r="AD101" s="229"/>
      <c r="AE101" s="14"/>
      <c r="AF101" s="64"/>
      <c r="AG101" s="64"/>
      <c r="AH101" s="64"/>
      <c r="AI101" s="64"/>
      <c r="AJ101" s="189"/>
      <c r="AK101" s="215"/>
      <c r="AL101" s="194"/>
      <c r="AM101" s="194"/>
      <c r="AN101" s="194"/>
      <c r="AO101" s="103"/>
      <c r="AP101" s="271"/>
      <c r="AQ101" s="271"/>
      <c r="AR101" s="22"/>
      <c r="AS101" s="22"/>
      <c r="AT101" s="22"/>
      <c r="AU101" s="22"/>
      <c r="AV101" s="22"/>
      <c r="AW101" s="22"/>
      <c r="AX101" s="22"/>
      <c r="AY101" s="22"/>
    </row>
    <row r="102" spans="2:51" ht="3" customHeight="1">
      <c r="B102" s="5"/>
      <c r="C102" s="51"/>
      <c r="D102" s="52"/>
      <c r="E102" s="52"/>
      <c r="F102" s="52"/>
      <c r="G102" s="52"/>
      <c r="H102" s="52"/>
      <c r="I102" s="52"/>
      <c r="J102" s="52"/>
      <c r="K102" s="52"/>
      <c r="L102" s="14"/>
      <c r="M102" s="14"/>
      <c r="N102" s="14"/>
      <c r="O102" s="14"/>
      <c r="P102" s="14"/>
      <c r="Q102" s="14"/>
      <c r="R102" s="14"/>
      <c r="S102" s="14"/>
      <c r="T102" s="14"/>
      <c r="U102" s="14"/>
      <c r="V102" s="14"/>
      <c r="W102" s="14"/>
      <c r="X102" s="14"/>
      <c r="Y102" s="14"/>
      <c r="Z102" s="14"/>
      <c r="AA102" s="14"/>
      <c r="AB102" s="52"/>
      <c r="AC102" s="52"/>
      <c r="AD102" s="52"/>
      <c r="AE102" s="52"/>
      <c r="AF102" s="52"/>
      <c r="AG102" s="52"/>
      <c r="AH102" s="52"/>
      <c r="AI102" s="52"/>
      <c r="AJ102" s="190"/>
      <c r="AK102" s="216"/>
      <c r="AL102" s="195"/>
      <c r="AM102" s="195"/>
      <c r="AN102" s="195"/>
      <c r="AO102" s="103"/>
      <c r="AP102" s="271"/>
      <c r="AQ102" s="271"/>
      <c r="AR102" s="22"/>
      <c r="AS102" s="22"/>
      <c r="AT102" s="22"/>
      <c r="AU102" s="22"/>
      <c r="AV102" s="22"/>
      <c r="AW102" s="22"/>
      <c r="AX102" s="22"/>
      <c r="AY102" s="22"/>
    </row>
    <row r="103" spans="2:51">
      <c r="B103" s="5"/>
      <c r="C103" s="40"/>
      <c r="D103" s="450" t="str">
        <f>INDEX(List_office_phone,1,Sel_Language)</f>
        <v>Office phone</v>
      </c>
      <c r="E103" s="450"/>
      <c r="F103" s="450"/>
      <c r="G103" s="450"/>
      <c r="H103" s="13" t="s">
        <v>1</v>
      </c>
      <c r="I103" s="13"/>
      <c r="J103" s="13"/>
      <c r="K103" s="13"/>
      <c r="L103" s="14"/>
      <c r="M103" s="53"/>
      <c r="N103" s="53"/>
      <c r="O103" s="53"/>
      <c r="P103" s="53"/>
      <c r="Q103" s="53"/>
      <c r="R103" s="53"/>
      <c r="S103" s="263"/>
      <c r="T103" s="263"/>
      <c r="U103" s="263"/>
      <c r="V103" s="263"/>
      <c r="W103" s="263"/>
      <c r="X103" s="263"/>
      <c r="Y103" s="53"/>
      <c r="Z103" s="53"/>
      <c r="AA103" s="12" t="str">
        <f>INDEX(List_office_phone,1,Sel_Language)</f>
        <v>Office phone</v>
      </c>
      <c r="AB103" s="12"/>
      <c r="AC103" s="12"/>
      <c r="AD103" s="12"/>
      <c r="AE103" s="13" t="s">
        <v>13</v>
      </c>
      <c r="AF103" s="13"/>
      <c r="AG103" s="13"/>
      <c r="AH103" s="13"/>
      <c r="AI103" s="13"/>
      <c r="AJ103" s="60"/>
      <c r="AK103" s="217"/>
      <c r="AL103" s="196"/>
      <c r="AM103" s="196"/>
      <c r="AN103" s="196"/>
      <c r="AO103" s="103"/>
      <c r="AP103" s="271"/>
      <c r="AQ103" s="271"/>
      <c r="AR103" s="22"/>
      <c r="AS103" s="22"/>
      <c r="AT103" s="22"/>
      <c r="AU103" s="22"/>
      <c r="AV103" s="22"/>
      <c r="AW103" s="22"/>
      <c r="AX103" s="22"/>
      <c r="AY103" s="22"/>
    </row>
    <row r="104" spans="2:51">
      <c r="B104" s="5"/>
      <c r="C104" s="40"/>
      <c r="D104" s="450" t="str">
        <f>INDEX(List_fax,1,Sel_Language)</f>
        <v>Office fax</v>
      </c>
      <c r="E104" s="450"/>
      <c r="F104" s="450"/>
      <c r="G104" s="450"/>
      <c r="H104" s="13" t="s">
        <v>3</v>
      </c>
      <c r="I104" s="13"/>
      <c r="J104" s="13"/>
      <c r="K104" s="13"/>
      <c r="L104" s="14"/>
      <c r="M104" s="53"/>
      <c r="N104" s="53"/>
      <c r="O104" s="53"/>
      <c r="P104" s="53"/>
      <c r="Q104" s="53"/>
      <c r="R104" s="53"/>
      <c r="S104" s="263"/>
      <c r="T104" s="263"/>
      <c r="U104" s="263"/>
      <c r="V104" s="263"/>
      <c r="W104" s="263"/>
      <c r="X104" s="263"/>
      <c r="Y104" s="53"/>
      <c r="Z104" s="53"/>
      <c r="AA104" s="12" t="str">
        <f>INDEX(List_fax,1,Sel_Language)</f>
        <v>Office fax</v>
      </c>
      <c r="AB104" s="12"/>
      <c r="AC104" s="12"/>
      <c r="AD104" s="12"/>
      <c r="AE104" s="13" t="s">
        <v>5</v>
      </c>
      <c r="AF104" s="13"/>
      <c r="AG104" s="13"/>
      <c r="AH104" s="13"/>
      <c r="AI104" s="13"/>
      <c r="AJ104" s="60"/>
      <c r="AK104" s="217"/>
      <c r="AL104" s="196"/>
      <c r="AM104" s="196"/>
      <c r="AN104" s="196"/>
      <c r="AO104" s="103"/>
      <c r="AP104" s="271"/>
      <c r="AQ104" s="271"/>
      <c r="AR104" s="22"/>
      <c r="AS104" s="22"/>
      <c r="AT104" s="22"/>
      <c r="AU104" s="22"/>
      <c r="AV104" s="22"/>
      <c r="AW104" s="22"/>
      <c r="AX104" s="22"/>
      <c r="AY104" s="22"/>
    </row>
    <row r="105" spans="2:51" ht="13.15" customHeight="1">
      <c r="B105" s="5"/>
      <c r="C105" s="100"/>
      <c r="D105" s="487" t="str">
        <f>INDEX(List_office_email,1,Sel_Language)</f>
        <v>E-Mail</v>
      </c>
      <c r="E105" s="487"/>
      <c r="F105" s="487"/>
      <c r="G105" s="14"/>
      <c r="H105" s="486" t="s">
        <v>412</v>
      </c>
      <c r="I105" s="486"/>
      <c r="J105" s="486"/>
      <c r="K105" s="486"/>
      <c r="L105" s="486"/>
      <c r="M105" s="486"/>
      <c r="N105" s="53"/>
      <c r="O105" s="53"/>
      <c r="P105" s="53"/>
      <c r="Q105" s="53"/>
      <c r="R105" s="53"/>
      <c r="S105" s="263"/>
      <c r="T105" s="263"/>
      <c r="U105" s="263"/>
      <c r="V105" s="263"/>
      <c r="W105" s="263"/>
      <c r="X105" s="263"/>
      <c r="Y105" s="53"/>
      <c r="Z105" s="53"/>
      <c r="AA105" s="12" t="str">
        <f>INDEX(List_office_email,1,Sel_Language)</f>
        <v>E-Mail</v>
      </c>
      <c r="AB105" s="12"/>
      <c r="AC105" s="12"/>
      <c r="AD105" s="12"/>
      <c r="AE105" s="486" t="s">
        <v>414</v>
      </c>
      <c r="AF105" s="486"/>
      <c r="AG105" s="486"/>
      <c r="AH105" s="486"/>
      <c r="AI105" s="486"/>
      <c r="AJ105" s="486"/>
      <c r="AK105" s="320"/>
      <c r="AL105"/>
      <c r="AM105"/>
      <c r="AN105" s="197"/>
      <c r="AO105" s="103"/>
      <c r="AP105" s="271"/>
      <c r="AQ105" s="271"/>
      <c r="AR105" s="22"/>
      <c r="AS105" s="22"/>
      <c r="AT105" s="22"/>
      <c r="AU105" s="22"/>
      <c r="AV105" s="22"/>
      <c r="AW105" s="22"/>
      <c r="AX105" s="22"/>
      <c r="AY105" s="22"/>
    </row>
    <row r="106" spans="2:51" ht="13.15" customHeight="1">
      <c r="B106" s="5"/>
      <c r="C106" s="100"/>
      <c r="D106" s="262"/>
      <c r="E106" s="262"/>
      <c r="F106" s="262"/>
      <c r="G106" s="14"/>
      <c r="H106" s="61"/>
      <c r="I106" s="54"/>
      <c r="J106" s="54"/>
      <c r="K106" s="54"/>
      <c r="L106" s="53"/>
      <c r="M106" s="53"/>
      <c r="N106" s="53"/>
      <c r="O106" s="53"/>
      <c r="P106" s="53"/>
      <c r="Q106" s="53"/>
      <c r="R106" s="53"/>
      <c r="S106" s="263"/>
      <c r="T106" s="263"/>
      <c r="U106" s="263"/>
      <c r="V106" s="263"/>
      <c r="W106" s="263"/>
      <c r="X106" s="263"/>
      <c r="Y106" s="53"/>
      <c r="Z106" s="53"/>
      <c r="AA106" s="53"/>
      <c r="AB106" s="41"/>
      <c r="AC106" s="41"/>
      <c r="AD106" s="12"/>
      <c r="AE106" s="55"/>
      <c r="AF106" s="65"/>
      <c r="AG106" s="65"/>
      <c r="AH106" s="65"/>
      <c r="AI106" s="65"/>
      <c r="AJ106" s="192"/>
      <c r="AK106" s="218"/>
      <c r="AL106" s="197"/>
      <c r="AM106" s="197"/>
      <c r="AN106" s="197"/>
      <c r="AO106" s="103"/>
      <c r="AP106" s="271"/>
      <c r="AQ106" s="271"/>
      <c r="AR106" s="22"/>
      <c r="AS106" s="22"/>
      <c r="AT106" s="22"/>
      <c r="AU106" s="22"/>
      <c r="AV106" s="22"/>
      <c r="AW106" s="22"/>
      <c r="AX106" s="22"/>
      <c r="AY106" s="22"/>
    </row>
    <row r="107" spans="2:51" ht="10.9" customHeight="1">
      <c r="B107" s="5"/>
      <c r="C107" s="15"/>
      <c r="D107" s="14"/>
      <c r="E107" s="14"/>
      <c r="F107" s="14"/>
      <c r="G107" s="14"/>
      <c r="H107" s="14"/>
      <c r="I107" s="14"/>
      <c r="J107" s="14"/>
      <c r="K107" s="14"/>
      <c r="L107" s="53"/>
      <c r="M107" s="53"/>
      <c r="N107" s="53"/>
      <c r="O107" s="53"/>
      <c r="P107" s="53"/>
      <c r="Q107" s="53"/>
      <c r="R107" s="53"/>
      <c r="S107" s="263"/>
      <c r="T107" s="263"/>
      <c r="U107" s="263"/>
      <c r="V107" s="263"/>
      <c r="W107" s="263"/>
      <c r="X107" s="263"/>
      <c r="Y107" s="53"/>
      <c r="Z107" s="53"/>
      <c r="AA107" s="53"/>
      <c r="AB107" s="14"/>
      <c r="AC107" s="14"/>
      <c r="AD107" s="14"/>
      <c r="AE107" s="14"/>
      <c r="AF107" s="14"/>
      <c r="AG107" s="14"/>
      <c r="AH107" s="14"/>
      <c r="AI107" s="14"/>
      <c r="AJ107" s="60"/>
      <c r="AK107" s="85"/>
      <c r="AL107" s="4"/>
      <c r="AO107" s="103"/>
      <c r="AP107" s="271"/>
      <c r="AQ107" s="271"/>
      <c r="AR107" s="22"/>
      <c r="AS107" s="22"/>
      <c r="AT107" s="22"/>
      <c r="AU107" s="22"/>
      <c r="AV107" s="22"/>
      <c r="AW107" s="22"/>
      <c r="AX107" s="22"/>
      <c r="AY107" s="22"/>
    </row>
    <row r="108" spans="2:51" ht="20.25">
      <c r="B108" s="5"/>
      <c r="C108" s="51"/>
      <c r="D108" s="453" t="str">
        <f>INDEX(list_europe,1,Sel_Language)</f>
        <v>Europe</v>
      </c>
      <c r="E108" s="453"/>
      <c r="F108" s="453"/>
      <c r="G108" s="453"/>
      <c r="H108" s="453"/>
      <c r="I108" s="453"/>
      <c r="J108" s="453"/>
      <c r="K108" s="64"/>
      <c r="L108" s="14"/>
      <c r="M108" s="53"/>
      <c r="N108" s="53"/>
      <c r="O108" s="53"/>
      <c r="P108" s="53"/>
      <c r="Q108" s="53"/>
      <c r="R108" s="53"/>
      <c r="S108" s="263"/>
      <c r="T108" s="263"/>
      <c r="U108" s="263"/>
      <c r="V108" s="263"/>
      <c r="W108" s="263"/>
      <c r="X108" s="263"/>
      <c r="Y108" s="53"/>
      <c r="Z108" s="53"/>
      <c r="AA108" s="229" t="str">
        <f>INDEX(List_Japan,1,Sel_Language)</f>
        <v>Japan</v>
      </c>
      <c r="AB108" s="229"/>
      <c r="AC108" s="229"/>
      <c r="AD108" s="229"/>
      <c r="AE108" s="229"/>
      <c r="AF108" s="64"/>
      <c r="AG108" s="64"/>
      <c r="AH108" s="64"/>
      <c r="AI108" s="64"/>
      <c r="AJ108" s="60"/>
      <c r="AK108" s="215"/>
      <c r="AL108" s="194"/>
      <c r="AM108" s="194"/>
      <c r="AN108" s="194"/>
      <c r="AO108" s="103"/>
      <c r="AP108" s="271"/>
      <c r="AQ108" s="271"/>
      <c r="AR108" s="22"/>
      <c r="AS108" s="22"/>
      <c r="AT108" s="22"/>
      <c r="AU108" s="22"/>
      <c r="AV108" s="22"/>
      <c r="AW108" s="22"/>
      <c r="AX108" s="22"/>
      <c r="AY108" s="22"/>
    </row>
    <row r="109" spans="2:51" ht="3" customHeight="1">
      <c r="B109" s="5"/>
      <c r="C109" s="184"/>
      <c r="D109" s="52"/>
      <c r="E109" s="52"/>
      <c r="F109" s="52"/>
      <c r="G109" s="52"/>
      <c r="H109" s="52"/>
      <c r="I109" s="52"/>
      <c r="J109" s="52"/>
      <c r="K109" s="52"/>
      <c r="L109" s="14"/>
      <c r="M109" s="53"/>
      <c r="N109" s="53"/>
      <c r="O109" s="53"/>
      <c r="P109" s="53"/>
      <c r="Q109" s="53"/>
      <c r="R109" s="53"/>
      <c r="S109" s="263"/>
      <c r="T109" s="263"/>
      <c r="U109" s="263"/>
      <c r="V109" s="263"/>
      <c r="W109" s="263"/>
      <c r="X109" s="263"/>
      <c r="Y109" s="53"/>
      <c r="Z109" s="53"/>
      <c r="AA109" s="185"/>
      <c r="AB109" s="185"/>
      <c r="AC109" s="185"/>
      <c r="AD109" s="185"/>
      <c r="AE109" s="185"/>
      <c r="AF109" s="185"/>
      <c r="AG109" s="185"/>
      <c r="AH109" s="185"/>
      <c r="AI109" s="185"/>
      <c r="AJ109" s="60"/>
      <c r="AK109" s="219"/>
      <c r="AL109" s="198"/>
      <c r="AM109" s="198"/>
      <c r="AN109" s="198"/>
      <c r="AO109" s="103"/>
      <c r="AP109" s="271"/>
      <c r="AQ109" s="271"/>
      <c r="AR109" s="22"/>
      <c r="AS109" s="22"/>
      <c r="AT109" s="22"/>
      <c r="AU109" s="22"/>
      <c r="AV109" s="22"/>
      <c r="AW109" s="22"/>
      <c r="AX109" s="22"/>
      <c r="AY109" s="22"/>
    </row>
    <row r="110" spans="2:51">
      <c r="B110" s="5"/>
      <c r="C110" s="40"/>
      <c r="D110" s="450" t="str">
        <f>INDEX(List_office_phone,1,Sel_Language)</f>
        <v>Office phone</v>
      </c>
      <c r="E110" s="450"/>
      <c r="F110" s="450"/>
      <c r="G110" s="450"/>
      <c r="H110" s="13" t="s">
        <v>416</v>
      </c>
      <c r="I110" s="13"/>
      <c r="J110" s="13"/>
      <c r="K110" s="13"/>
      <c r="L110" s="14"/>
      <c r="M110" s="53"/>
      <c r="N110" s="53"/>
      <c r="O110" s="53"/>
      <c r="P110" s="53"/>
      <c r="Q110" s="53"/>
      <c r="R110" s="53"/>
      <c r="S110" s="263"/>
      <c r="T110" s="263"/>
      <c r="U110" s="263"/>
      <c r="V110" s="263"/>
      <c r="W110" s="263"/>
      <c r="X110" s="263"/>
      <c r="Y110" s="53"/>
      <c r="Z110" s="53"/>
      <c r="AA110" s="12" t="str">
        <f>INDEX(List_office_phone,1,Sel_Language)</f>
        <v>Office phone</v>
      </c>
      <c r="AB110" s="12"/>
      <c r="AC110" s="12"/>
      <c r="AD110" s="12"/>
      <c r="AE110" s="13" t="s">
        <v>2</v>
      </c>
      <c r="AF110" s="13"/>
      <c r="AG110" s="13"/>
      <c r="AH110" s="13"/>
      <c r="AI110" s="13"/>
      <c r="AJ110" s="60"/>
      <c r="AK110" s="217"/>
      <c r="AL110" s="196"/>
      <c r="AM110" s="196"/>
      <c r="AN110" s="196"/>
      <c r="AO110" s="103"/>
      <c r="AP110" s="271"/>
      <c r="AQ110" s="271"/>
      <c r="AR110" s="22"/>
      <c r="AS110" s="22"/>
      <c r="AT110" s="22"/>
      <c r="AU110" s="22"/>
      <c r="AV110" s="22"/>
      <c r="AW110" s="22"/>
      <c r="AX110" s="22"/>
      <c r="AY110" s="22"/>
    </row>
    <row r="111" spans="2:51">
      <c r="B111" s="5"/>
      <c r="C111" s="11"/>
      <c r="D111" s="450" t="str">
        <f>INDEX(List_fax,1,Sel_Language)</f>
        <v>Office fax</v>
      </c>
      <c r="E111" s="450"/>
      <c r="F111" s="450"/>
      <c r="G111" s="450"/>
      <c r="H111" s="13" t="s">
        <v>542</v>
      </c>
      <c r="I111" s="13"/>
      <c r="J111" s="13"/>
      <c r="K111" s="13"/>
      <c r="L111" s="14"/>
      <c r="M111" s="53"/>
      <c r="N111" s="53"/>
      <c r="O111" s="53"/>
      <c r="P111" s="53"/>
      <c r="Q111" s="53"/>
      <c r="R111" s="53"/>
      <c r="S111" s="263"/>
      <c r="T111" s="263"/>
      <c r="U111" s="263"/>
      <c r="V111" s="263"/>
      <c r="W111" s="263"/>
      <c r="X111" s="263"/>
      <c r="Y111" s="53"/>
      <c r="Z111" s="53"/>
      <c r="AA111" s="12" t="str">
        <f>INDEX(List_fax,1,Sel_Language)</f>
        <v>Office fax</v>
      </c>
      <c r="AB111" s="12"/>
      <c r="AC111" s="12"/>
      <c r="AD111" s="12"/>
      <c r="AE111" s="13" t="s">
        <v>4</v>
      </c>
      <c r="AF111" s="13"/>
      <c r="AG111" s="13"/>
      <c r="AH111" s="13"/>
      <c r="AI111" s="13"/>
      <c r="AJ111" s="60"/>
      <c r="AK111" s="217"/>
      <c r="AL111" s="196"/>
      <c r="AM111" s="196"/>
      <c r="AN111" s="196"/>
      <c r="AO111" s="103"/>
      <c r="AP111" s="271"/>
      <c r="AQ111" s="271"/>
      <c r="AR111" s="22"/>
      <c r="AS111" s="22"/>
      <c r="AT111" s="22"/>
      <c r="AU111" s="22"/>
      <c r="AV111" s="22"/>
      <c r="AW111" s="22"/>
      <c r="AX111" s="22"/>
      <c r="AY111" s="22"/>
    </row>
    <row r="112" spans="2:51">
      <c r="B112" s="5"/>
      <c r="C112" s="11"/>
      <c r="D112" s="487" t="str">
        <f>INDEX(List_office_email,1,Sel_Language)</f>
        <v>E-Mail</v>
      </c>
      <c r="E112" s="487"/>
      <c r="F112" s="487"/>
      <c r="G112" s="14"/>
      <c r="H112" s="486" t="s">
        <v>411</v>
      </c>
      <c r="I112" s="486"/>
      <c r="J112" s="486"/>
      <c r="K112" s="486"/>
      <c r="L112" s="486"/>
      <c r="M112" s="486"/>
      <c r="N112" s="53"/>
      <c r="O112" s="53"/>
      <c r="P112" s="53"/>
      <c r="Q112" s="53"/>
      <c r="R112" s="53"/>
      <c r="S112" s="263"/>
      <c r="T112" s="263"/>
      <c r="U112" s="263"/>
      <c r="V112" s="263"/>
      <c r="W112" s="263"/>
      <c r="X112" s="263"/>
      <c r="Y112" s="53"/>
      <c r="Z112" s="53"/>
      <c r="AA112" s="12" t="str">
        <f>INDEX(List_office_email,1,Sel_Language)</f>
        <v>E-Mail</v>
      </c>
      <c r="AB112" s="12"/>
      <c r="AC112" s="12"/>
      <c r="AD112" s="55"/>
      <c r="AE112" s="533" t="s">
        <v>415</v>
      </c>
      <c r="AF112" s="533"/>
      <c r="AG112" s="533"/>
      <c r="AH112" s="533"/>
      <c r="AI112" s="533"/>
      <c r="AJ112" s="534"/>
      <c r="AK112" s="218"/>
      <c r="AL112" s="197"/>
      <c r="AM112" s="197"/>
      <c r="AN112" s="197"/>
      <c r="AO112" s="103"/>
      <c r="AP112" s="271"/>
      <c r="AQ112" s="271"/>
      <c r="AR112" s="22"/>
      <c r="AS112" s="22"/>
      <c r="AT112" s="22"/>
      <c r="AU112" s="22"/>
      <c r="AV112" s="22"/>
      <c r="AW112" s="22"/>
      <c r="AX112" s="22"/>
      <c r="AY112" s="22"/>
    </row>
    <row r="113" spans="2:51">
      <c r="B113" s="5"/>
      <c r="C113" s="226"/>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c r="AE113" s="14"/>
      <c r="AF113" s="14"/>
      <c r="AG113" s="14"/>
      <c r="AH113" s="14"/>
      <c r="AI113" s="14"/>
      <c r="AJ113" s="60"/>
      <c r="AK113" s="6"/>
      <c r="AP113" s="22"/>
      <c r="AQ113" s="22"/>
      <c r="AR113" s="22"/>
      <c r="AS113" s="22"/>
      <c r="AT113" s="22"/>
      <c r="AU113" s="22"/>
      <c r="AV113" s="22"/>
      <c r="AW113" s="22"/>
      <c r="AX113" s="22"/>
      <c r="AY113" s="22"/>
    </row>
    <row r="114" spans="2:51" ht="9.6" customHeight="1">
      <c r="B114" s="5"/>
      <c r="C114" s="226"/>
      <c r="D114" s="227"/>
      <c r="E114" s="227"/>
      <c r="F114" s="227"/>
      <c r="G114" s="227"/>
      <c r="H114" s="227"/>
      <c r="I114" s="227"/>
      <c r="J114" s="227"/>
      <c r="K114" s="227"/>
      <c r="L114" s="227"/>
      <c r="M114" s="14"/>
      <c r="N114" s="14"/>
      <c r="O114" s="53"/>
      <c r="P114" s="53"/>
      <c r="Q114" s="53"/>
      <c r="R114" s="53"/>
      <c r="S114" s="263"/>
      <c r="T114" s="263"/>
      <c r="U114" s="263"/>
      <c r="V114" s="263"/>
      <c r="W114" s="263"/>
      <c r="X114" s="263"/>
      <c r="Y114" s="227"/>
      <c r="Z114" s="227"/>
      <c r="AA114" s="227"/>
      <c r="AB114" s="227"/>
      <c r="AC114" s="227"/>
      <c r="AD114" s="227"/>
      <c r="AE114" s="14"/>
      <c r="AF114" s="14"/>
      <c r="AG114" s="14"/>
      <c r="AH114" s="14"/>
      <c r="AI114" s="14"/>
      <c r="AJ114" s="60"/>
      <c r="AK114" s="6"/>
      <c r="AM114" s="22"/>
      <c r="AN114" s="22"/>
      <c r="AO114" s="22"/>
      <c r="AP114" s="22"/>
      <c r="AQ114" s="22"/>
      <c r="AR114" s="22"/>
      <c r="AS114" s="22"/>
      <c r="AT114" s="22"/>
      <c r="AU114" s="22"/>
      <c r="AV114" s="22"/>
      <c r="AW114" s="22"/>
      <c r="AX114" s="22"/>
      <c r="AY114" s="22"/>
    </row>
    <row r="115" spans="2:51" ht="21" customHeight="1">
      <c r="B115" s="5"/>
      <c r="C115" s="226"/>
      <c r="D115" s="453" t="str">
        <f>INDEX(List_ROW,1,Sel_Language)</f>
        <v>Switzerland and ROW</v>
      </c>
      <c r="E115" s="453"/>
      <c r="F115" s="453"/>
      <c r="G115" s="453"/>
      <c r="H115" s="453"/>
      <c r="I115" s="453"/>
      <c r="J115" s="453"/>
      <c r="K115" s="453"/>
      <c r="L115" s="453"/>
      <c r="M115" s="453"/>
      <c r="N115" s="453"/>
      <c r="O115" s="453"/>
      <c r="P115" s="227"/>
      <c r="Q115" s="227"/>
      <c r="R115" s="227"/>
      <c r="S115" s="227"/>
      <c r="T115" s="227"/>
      <c r="U115" s="227"/>
      <c r="V115" s="227"/>
      <c r="W115" s="227"/>
      <c r="X115" s="227"/>
      <c r="Y115" s="227"/>
      <c r="Z115" s="227"/>
      <c r="AA115" s="229" t="str">
        <f>INDEX(list_russia,1,Sel_Language)</f>
        <v>Russia</v>
      </c>
      <c r="AB115" s="229"/>
      <c r="AC115" s="229"/>
      <c r="AD115" s="229"/>
      <c r="AE115" s="229"/>
      <c r="AF115" s="64"/>
      <c r="AG115" s="64"/>
      <c r="AH115" s="64"/>
      <c r="AI115" s="64"/>
      <c r="AJ115" s="60"/>
      <c r="AK115" s="6"/>
      <c r="AM115" s="22"/>
      <c r="AN115" s="22"/>
      <c r="AO115" s="22"/>
      <c r="AP115" s="22"/>
      <c r="AQ115" s="22"/>
      <c r="AR115" s="22"/>
      <c r="AS115" s="22"/>
      <c r="AT115" s="22"/>
      <c r="AU115" s="22"/>
      <c r="AV115" s="22"/>
      <c r="AW115" s="22"/>
      <c r="AX115" s="22"/>
      <c r="AY115" s="22"/>
    </row>
    <row r="116" spans="2:51" ht="3" customHeight="1">
      <c r="B116" s="5"/>
      <c r="C116" s="51"/>
      <c r="D116" s="52"/>
      <c r="E116" s="52"/>
      <c r="F116" s="52"/>
      <c r="G116" s="52"/>
      <c r="H116" s="52"/>
      <c r="I116" s="52"/>
      <c r="J116" s="52"/>
      <c r="K116" s="52"/>
      <c r="L116" s="14"/>
      <c r="M116" s="14"/>
      <c r="N116" s="14"/>
      <c r="O116" s="14"/>
      <c r="P116" s="14"/>
      <c r="Q116" s="14"/>
      <c r="R116" s="14"/>
      <c r="S116" s="14"/>
      <c r="T116" s="14"/>
      <c r="U116" s="14"/>
      <c r="V116" s="14"/>
      <c r="W116" s="14"/>
      <c r="X116" s="14"/>
      <c r="Y116" s="14"/>
      <c r="Z116" s="14"/>
      <c r="AA116" s="185"/>
      <c r="AB116" s="185"/>
      <c r="AC116" s="185"/>
      <c r="AD116" s="185"/>
      <c r="AE116" s="185"/>
      <c r="AF116" s="185"/>
      <c r="AG116" s="185"/>
      <c r="AH116" s="185"/>
      <c r="AI116" s="185"/>
      <c r="AJ116" s="190"/>
      <c r="AK116" s="216"/>
      <c r="AL116" s="195"/>
      <c r="AM116" s="195"/>
      <c r="AN116" s="195"/>
      <c r="AO116" s="103"/>
      <c r="AP116" s="271"/>
      <c r="AQ116" s="271"/>
      <c r="AR116" s="22"/>
      <c r="AS116" s="22"/>
      <c r="AT116" s="22"/>
      <c r="AU116" s="22"/>
      <c r="AV116" s="22"/>
      <c r="AW116" s="22"/>
      <c r="AX116" s="22"/>
      <c r="AY116" s="22"/>
    </row>
    <row r="117" spans="2:51">
      <c r="B117" s="5"/>
      <c r="C117" s="226"/>
      <c r="D117" s="12" t="str">
        <f>INDEX(List_office_phone,1,Sel_Language)</f>
        <v>Office phone</v>
      </c>
      <c r="E117" s="12"/>
      <c r="F117" s="12"/>
      <c r="G117" s="12"/>
      <c r="H117" s="13" t="s">
        <v>12</v>
      </c>
      <c r="I117" s="13"/>
      <c r="J117" s="13"/>
      <c r="K117" s="13"/>
      <c r="L117" s="227"/>
      <c r="M117" s="14"/>
      <c r="N117" s="14"/>
      <c r="O117" s="227"/>
      <c r="P117" s="227"/>
      <c r="Q117" s="227"/>
      <c r="R117" s="227"/>
      <c r="S117" s="227"/>
      <c r="T117" s="227"/>
      <c r="U117" s="227"/>
      <c r="V117" s="227"/>
      <c r="W117" s="227"/>
      <c r="X117" s="227"/>
      <c r="Y117" s="14"/>
      <c r="Z117" s="14"/>
      <c r="AA117" s="12" t="str">
        <f>INDEX(List_office_phone,1,Sel_Language)</f>
        <v>Office phone</v>
      </c>
      <c r="AB117" s="12"/>
      <c r="AC117" s="12"/>
      <c r="AD117" s="12"/>
      <c r="AE117" s="13" t="s">
        <v>489</v>
      </c>
      <c r="AF117" s="13"/>
      <c r="AG117" s="13"/>
      <c r="AH117" s="13"/>
      <c r="AI117" s="13"/>
      <c r="AJ117" s="60"/>
      <c r="AK117" s="6"/>
    </row>
    <row r="118" spans="2:51">
      <c r="B118" s="5"/>
      <c r="C118" s="226"/>
      <c r="D118" s="12" t="str">
        <f>INDEX(List_fax,1,Sel_Language)</f>
        <v>Office fax</v>
      </c>
      <c r="E118" s="228"/>
      <c r="F118" s="228"/>
      <c r="G118" s="228"/>
      <c r="H118" s="13" t="s">
        <v>6</v>
      </c>
      <c r="I118" s="13"/>
      <c r="J118" s="13"/>
      <c r="K118" s="13"/>
      <c r="L118" s="53"/>
      <c r="M118" s="14"/>
      <c r="N118" s="14"/>
      <c r="O118" s="53"/>
      <c r="P118" s="53"/>
      <c r="Q118" s="53"/>
      <c r="R118" s="53"/>
      <c r="S118" s="263"/>
      <c r="T118" s="263"/>
      <c r="U118" s="263"/>
      <c r="V118" s="263"/>
      <c r="W118" s="263"/>
      <c r="X118" s="263"/>
      <c r="Y118" s="14"/>
      <c r="Z118" s="14"/>
      <c r="AA118" s="12" t="str">
        <f>INDEX(List_fax,1,Sel_Language)</f>
        <v>Office fax</v>
      </c>
      <c r="AB118" s="12"/>
      <c r="AC118" s="12"/>
      <c r="AD118" s="12"/>
      <c r="AE118" s="13" t="s">
        <v>490</v>
      </c>
      <c r="AF118" s="13"/>
      <c r="AG118" s="13"/>
      <c r="AH118" s="13"/>
      <c r="AI118" s="13"/>
      <c r="AJ118" s="60"/>
      <c r="AK118" s="6"/>
    </row>
    <row r="119" spans="2:51">
      <c r="B119" s="5"/>
      <c r="C119" s="226"/>
      <c r="D119" s="12" t="str">
        <f>INDEX(List_office_email,1,Sel_Language)</f>
        <v>E-Mail</v>
      </c>
      <c r="E119" s="228"/>
      <c r="F119" s="228"/>
      <c r="G119" s="228"/>
      <c r="H119" s="486" t="s">
        <v>413</v>
      </c>
      <c r="I119" s="486"/>
      <c r="J119" s="486"/>
      <c r="K119" s="486"/>
      <c r="L119" s="486"/>
      <c r="M119" s="486"/>
      <c r="N119" s="227"/>
      <c r="O119" s="227"/>
      <c r="P119" s="227"/>
      <c r="Q119" s="227"/>
      <c r="R119" s="227"/>
      <c r="S119" s="227"/>
      <c r="T119" s="227"/>
      <c r="U119" s="227"/>
      <c r="V119" s="227"/>
      <c r="W119" s="227"/>
      <c r="X119" s="227"/>
      <c r="Y119" s="227"/>
      <c r="Z119" s="227"/>
      <c r="AA119" s="12" t="str">
        <f>INDEX(List_office_email,1,Sel_Language)</f>
        <v>E-Mail</v>
      </c>
      <c r="AB119" s="12"/>
      <c r="AC119" s="12"/>
      <c r="AD119" s="55"/>
      <c r="AE119" s="533" t="s">
        <v>488</v>
      </c>
      <c r="AF119" s="533"/>
      <c r="AG119" s="533"/>
      <c r="AH119" s="533"/>
      <c r="AI119" s="533"/>
      <c r="AJ119" s="534"/>
      <c r="AK119" s="6"/>
    </row>
    <row r="120" spans="2:51" ht="13.5" thickBot="1">
      <c r="B120" s="5"/>
      <c r="C120" s="56"/>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62"/>
      <c r="AF120" s="62"/>
      <c r="AG120" s="62"/>
      <c r="AH120" s="62"/>
      <c r="AI120" s="62"/>
      <c r="AJ120" s="63"/>
      <c r="AK120" s="6"/>
    </row>
    <row r="121" spans="2:51">
      <c r="B121" s="5"/>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6"/>
    </row>
    <row r="122" spans="2:51">
      <c r="B122" s="5"/>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6"/>
    </row>
    <row r="123" spans="2:51">
      <c r="B123" s="5"/>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6"/>
    </row>
    <row r="124" spans="2:51" ht="13.5" thickBot="1">
      <c r="B124" s="7"/>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9"/>
    </row>
    <row r="125" spans="2:51" s="22" customFormat="1" ht="13.5" thickTop="1">
      <c r="AL125" s="103"/>
      <c r="AM125" s="4"/>
      <c r="AN125" s="4"/>
      <c r="AO125" s="4"/>
      <c r="AP125" s="4"/>
      <c r="AQ125" s="4"/>
      <c r="AR125" s="4"/>
      <c r="AS125" s="4"/>
      <c r="AT125" s="4"/>
      <c r="AU125" s="4"/>
      <c r="AV125" s="4"/>
      <c r="AW125" s="4"/>
      <c r="AX125" s="4"/>
      <c r="AY125" s="4"/>
    </row>
    <row r="126" spans="2:51" s="22" customFormat="1">
      <c r="AL126" s="103"/>
      <c r="AM126" s="4"/>
      <c r="AN126" s="4"/>
      <c r="AO126" s="4"/>
      <c r="AP126" s="4"/>
      <c r="AQ126" s="4"/>
      <c r="AR126" s="4"/>
      <c r="AS126" s="4"/>
      <c r="AT126" s="4"/>
      <c r="AU126" s="4"/>
      <c r="AV126" s="4"/>
      <c r="AW126" s="4"/>
      <c r="AX126" s="4"/>
      <c r="AY126" s="4"/>
    </row>
    <row r="127" spans="2:51" s="22" customFormat="1">
      <c r="AL127" s="103"/>
      <c r="AM127" s="4"/>
      <c r="AN127" s="4"/>
      <c r="AO127" s="4"/>
      <c r="AP127" s="4"/>
      <c r="AQ127" s="4"/>
      <c r="AR127" s="4"/>
      <c r="AS127" s="4"/>
      <c r="AT127" s="4"/>
      <c r="AU127" s="4"/>
      <c r="AV127" s="4"/>
      <c r="AW127" s="4"/>
      <c r="AX127" s="4"/>
      <c r="AY127" s="4"/>
    </row>
    <row r="128" spans="2:51" s="22" customFormat="1">
      <c r="AL128" s="103"/>
      <c r="AM128" s="4"/>
      <c r="AN128" s="4"/>
      <c r="AO128" s="4"/>
      <c r="AP128" s="4"/>
      <c r="AQ128" s="4"/>
      <c r="AR128" s="4"/>
      <c r="AS128" s="4"/>
      <c r="AT128" s="4"/>
      <c r="AU128" s="4"/>
      <c r="AV128" s="4"/>
      <c r="AW128" s="4"/>
      <c r="AX128" s="4"/>
      <c r="AY128" s="4"/>
    </row>
    <row r="129" spans="38:51" s="22" customFormat="1">
      <c r="AL129" s="103"/>
      <c r="AM129" s="4"/>
      <c r="AN129" s="4"/>
      <c r="AO129" s="4"/>
      <c r="AP129" s="4"/>
      <c r="AQ129" s="4"/>
      <c r="AR129" s="4"/>
      <c r="AS129" s="4"/>
      <c r="AT129" s="4"/>
      <c r="AU129" s="4"/>
      <c r="AV129" s="4"/>
      <c r="AW129" s="4"/>
      <c r="AX129" s="4"/>
      <c r="AY129" s="4"/>
    </row>
    <row r="130" spans="38:51" s="22" customFormat="1">
      <c r="AL130" s="103"/>
      <c r="AM130" s="4"/>
      <c r="AN130" s="4"/>
      <c r="AO130" s="4"/>
      <c r="AP130" s="4"/>
      <c r="AQ130" s="4"/>
      <c r="AR130" s="4"/>
      <c r="AS130" s="4"/>
      <c r="AT130" s="4"/>
      <c r="AU130" s="4"/>
      <c r="AV130" s="4"/>
      <c r="AW130" s="4"/>
      <c r="AX130" s="4"/>
      <c r="AY130" s="4"/>
    </row>
    <row r="131" spans="38:51" s="22" customFormat="1">
      <c r="AL131" s="103"/>
      <c r="AM131" s="4"/>
      <c r="AN131" s="4"/>
      <c r="AO131" s="4"/>
      <c r="AP131" s="4"/>
      <c r="AQ131" s="4"/>
      <c r="AR131" s="4"/>
      <c r="AS131" s="4"/>
      <c r="AT131" s="4"/>
      <c r="AU131" s="4"/>
      <c r="AV131" s="4"/>
      <c r="AW131" s="4"/>
      <c r="AX131" s="4"/>
      <c r="AY131" s="4"/>
    </row>
    <row r="132" spans="38:51" s="22" customFormat="1">
      <c r="AL132" s="103"/>
      <c r="AM132" s="4"/>
      <c r="AN132" s="4"/>
      <c r="AO132" s="4"/>
      <c r="AP132" s="4"/>
      <c r="AQ132" s="4"/>
      <c r="AR132" s="4"/>
      <c r="AS132" s="4"/>
      <c r="AT132" s="4"/>
      <c r="AU132" s="4"/>
      <c r="AV132" s="4"/>
      <c r="AW132" s="4"/>
      <c r="AX132" s="4"/>
      <c r="AY132" s="4"/>
    </row>
    <row r="133" spans="38:51" s="22" customFormat="1">
      <c r="AL133" s="103"/>
      <c r="AM133" s="4"/>
      <c r="AN133" s="4"/>
      <c r="AO133" s="4"/>
      <c r="AP133" s="4"/>
      <c r="AQ133" s="4"/>
      <c r="AR133" s="4"/>
      <c r="AS133" s="4"/>
      <c r="AT133" s="4"/>
      <c r="AU133" s="4"/>
      <c r="AV133" s="4"/>
      <c r="AW133" s="4"/>
      <c r="AX133" s="4"/>
      <c r="AY133" s="4"/>
    </row>
    <row r="134" spans="38:51" s="22" customFormat="1">
      <c r="AL134" s="103"/>
      <c r="AM134" s="4"/>
      <c r="AN134" s="4"/>
      <c r="AO134" s="4"/>
      <c r="AP134" s="4"/>
      <c r="AQ134" s="4"/>
      <c r="AR134" s="4"/>
      <c r="AS134" s="4"/>
      <c r="AT134" s="4"/>
      <c r="AU134" s="4"/>
      <c r="AV134" s="4"/>
      <c r="AW134" s="4"/>
      <c r="AX134" s="4"/>
      <c r="AY134" s="4"/>
    </row>
    <row r="135" spans="38:51" s="22" customFormat="1">
      <c r="AL135" s="103"/>
      <c r="AM135" s="4"/>
      <c r="AN135" s="4"/>
      <c r="AO135" s="4"/>
      <c r="AP135" s="4"/>
      <c r="AQ135" s="4"/>
      <c r="AR135" s="4"/>
      <c r="AS135" s="4"/>
      <c r="AT135" s="4"/>
      <c r="AU135" s="4"/>
      <c r="AV135" s="4"/>
      <c r="AW135" s="4"/>
      <c r="AX135" s="4"/>
      <c r="AY135" s="4"/>
    </row>
    <row r="136" spans="38:51" s="22" customFormat="1">
      <c r="AL136" s="103"/>
      <c r="AM136" s="4"/>
      <c r="AN136" s="4"/>
      <c r="AO136" s="4"/>
      <c r="AP136" s="4"/>
      <c r="AQ136" s="4"/>
      <c r="AR136" s="4"/>
      <c r="AS136" s="4"/>
      <c r="AT136" s="4"/>
      <c r="AU136" s="4"/>
      <c r="AV136" s="4"/>
      <c r="AW136" s="4"/>
      <c r="AX136" s="4"/>
      <c r="AY136" s="4"/>
    </row>
    <row r="137" spans="38:51" s="22" customFormat="1">
      <c r="AL137" s="103"/>
      <c r="AM137" s="4"/>
      <c r="AN137" s="4"/>
      <c r="AO137" s="4"/>
      <c r="AP137" s="4"/>
      <c r="AQ137" s="4"/>
      <c r="AR137" s="4"/>
      <c r="AS137" s="4"/>
      <c r="AT137" s="4"/>
      <c r="AU137" s="4"/>
      <c r="AV137" s="4"/>
      <c r="AW137" s="4"/>
      <c r="AX137" s="4"/>
      <c r="AY137" s="4"/>
    </row>
    <row r="138" spans="38:51" s="22" customFormat="1">
      <c r="AL138" s="103"/>
      <c r="AM138" s="4"/>
      <c r="AN138" s="4"/>
      <c r="AO138" s="4"/>
      <c r="AP138" s="4"/>
      <c r="AQ138" s="4"/>
      <c r="AR138" s="4"/>
      <c r="AS138" s="4"/>
      <c r="AT138" s="4"/>
      <c r="AU138" s="4"/>
      <c r="AV138" s="4"/>
      <c r="AW138" s="4"/>
      <c r="AX138" s="4"/>
      <c r="AY138" s="4"/>
    </row>
    <row r="139" spans="38:51" s="22" customFormat="1">
      <c r="AL139" s="103"/>
      <c r="AM139" s="4"/>
      <c r="AN139" s="4"/>
      <c r="AO139" s="4"/>
      <c r="AP139" s="4"/>
      <c r="AQ139" s="4"/>
      <c r="AR139" s="4"/>
      <c r="AS139" s="4"/>
      <c r="AT139" s="4"/>
      <c r="AU139" s="4"/>
      <c r="AV139" s="4"/>
      <c r="AW139" s="4"/>
      <c r="AX139" s="4"/>
      <c r="AY139" s="4"/>
    </row>
    <row r="140" spans="38:51" s="22" customFormat="1">
      <c r="AL140" s="103"/>
      <c r="AM140" s="4"/>
      <c r="AN140" s="4"/>
      <c r="AO140" s="4"/>
      <c r="AP140" s="4"/>
      <c r="AQ140" s="4"/>
      <c r="AR140" s="4"/>
      <c r="AS140" s="4"/>
      <c r="AT140" s="4"/>
      <c r="AU140" s="4"/>
      <c r="AV140" s="4"/>
      <c r="AW140" s="4"/>
      <c r="AX140" s="4"/>
      <c r="AY140" s="4"/>
    </row>
    <row r="141" spans="38:51" s="22" customFormat="1">
      <c r="AL141" s="103"/>
      <c r="AM141" s="4"/>
      <c r="AN141" s="4"/>
      <c r="AO141" s="4"/>
      <c r="AP141" s="4"/>
      <c r="AQ141" s="4"/>
      <c r="AR141" s="4"/>
      <c r="AS141" s="4"/>
      <c r="AT141" s="4"/>
      <c r="AU141" s="4"/>
      <c r="AV141" s="4"/>
      <c r="AW141" s="4"/>
      <c r="AX141" s="4"/>
      <c r="AY141" s="4"/>
    </row>
    <row r="142" spans="38:51" s="22" customFormat="1">
      <c r="AL142" s="103"/>
      <c r="AM142" s="4"/>
      <c r="AN142" s="4"/>
      <c r="AO142" s="4"/>
      <c r="AP142" s="4"/>
      <c r="AQ142" s="4"/>
      <c r="AR142" s="4"/>
      <c r="AS142" s="4"/>
      <c r="AT142" s="4"/>
      <c r="AU142" s="4"/>
      <c r="AV142" s="4"/>
      <c r="AW142" s="4"/>
      <c r="AX142" s="4"/>
      <c r="AY142" s="4"/>
    </row>
    <row r="143" spans="38:51" s="22" customFormat="1">
      <c r="AL143" s="103"/>
      <c r="AM143" s="4"/>
      <c r="AN143" s="4"/>
      <c r="AO143" s="4"/>
      <c r="AP143" s="4"/>
      <c r="AQ143" s="4"/>
      <c r="AR143" s="4"/>
      <c r="AS143" s="4"/>
      <c r="AT143" s="4"/>
      <c r="AU143" s="4"/>
      <c r="AV143" s="4"/>
      <c r="AW143" s="4"/>
      <c r="AX143" s="4"/>
      <c r="AY143" s="4"/>
    </row>
    <row r="144" spans="38:51" s="22" customFormat="1">
      <c r="AL144" s="103"/>
      <c r="AM144" s="4"/>
      <c r="AN144" s="4"/>
      <c r="AO144" s="4"/>
      <c r="AP144" s="4"/>
      <c r="AQ144" s="4"/>
      <c r="AR144" s="4"/>
      <c r="AS144" s="4"/>
      <c r="AT144" s="4"/>
      <c r="AU144" s="4"/>
      <c r="AV144" s="4"/>
      <c r="AW144" s="4"/>
      <c r="AX144" s="4"/>
      <c r="AY144" s="4"/>
    </row>
    <row r="145" spans="38:51" s="22" customFormat="1">
      <c r="AL145" s="103"/>
      <c r="AM145" s="4"/>
      <c r="AN145" s="4"/>
      <c r="AO145" s="4"/>
      <c r="AP145" s="4"/>
      <c r="AQ145" s="4"/>
      <c r="AR145" s="4"/>
      <c r="AS145" s="4"/>
      <c r="AT145" s="4"/>
      <c r="AU145" s="4"/>
      <c r="AV145" s="4"/>
      <c r="AW145" s="4"/>
      <c r="AX145" s="4"/>
      <c r="AY145" s="4"/>
    </row>
    <row r="146" spans="38:51" s="22" customFormat="1">
      <c r="AL146" s="103"/>
      <c r="AM146" s="4"/>
      <c r="AN146" s="4"/>
      <c r="AO146" s="4"/>
      <c r="AP146" s="4"/>
      <c r="AQ146" s="4"/>
      <c r="AR146" s="4"/>
      <c r="AS146" s="4"/>
      <c r="AT146" s="4"/>
      <c r="AU146" s="4"/>
      <c r="AV146" s="4"/>
      <c r="AW146" s="4"/>
      <c r="AX146" s="4"/>
      <c r="AY146" s="4"/>
    </row>
    <row r="147" spans="38:51" s="22" customFormat="1">
      <c r="AL147" s="103"/>
      <c r="AM147" s="4"/>
      <c r="AN147" s="4"/>
      <c r="AO147" s="4"/>
      <c r="AP147" s="4"/>
      <c r="AQ147" s="4"/>
      <c r="AR147" s="4"/>
      <c r="AS147" s="4"/>
      <c r="AT147" s="4"/>
      <c r="AU147" s="4"/>
      <c r="AV147" s="4"/>
      <c r="AW147" s="4"/>
      <c r="AX147" s="4"/>
      <c r="AY147" s="4"/>
    </row>
    <row r="148" spans="38:51" s="22" customFormat="1">
      <c r="AL148" s="103"/>
      <c r="AM148" s="4"/>
      <c r="AN148" s="4"/>
      <c r="AO148" s="4"/>
      <c r="AP148" s="4"/>
      <c r="AQ148" s="4"/>
      <c r="AR148" s="4"/>
      <c r="AS148" s="4"/>
      <c r="AT148" s="4"/>
      <c r="AU148" s="4"/>
      <c r="AV148" s="4"/>
      <c r="AW148" s="4"/>
      <c r="AX148" s="4"/>
      <c r="AY148" s="4"/>
    </row>
    <row r="149" spans="38:51" s="22" customFormat="1">
      <c r="AL149" s="103"/>
      <c r="AM149" s="4"/>
      <c r="AN149" s="4"/>
      <c r="AO149" s="4"/>
      <c r="AP149" s="4"/>
      <c r="AQ149" s="4"/>
      <c r="AR149" s="4"/>
      <c r="AS149" s="4"/>
      <c r="AT149" s="4"/>
      <c r="AU149" s="4"/>
      <c r="AV149" s="4"/>
      <c r="AW149" s="4"/>
      <c r="AX149" s="4"/>
      <c r="AY149" s="4"/>
    </row>
    <row r="150" spans="38:51" s="22" customFormat="1">
      <c r="AL150" s="103"/>
      <c r="AM150" s="4"/>
      <c r="AN150" s="4"/>
      <c r="AO150" s="4"/>
      <c r="AP150" s="4"/>
      <c r="AQ150" s="4"/>
      <c r="AR150" s="4"/>
      <c r="AS150" s="4"/>
      <c r="AT150" s="4"/>
      <c r="AU150" s="4"/>
      <c r="AV150" s="4"/>
      <c r="AW150" s="4"/>
      <c r="AX150" s="4"/>
      <c r="AY150" s="4"/>
    </row>
    <row r="151" spans="38:51" s="22" customFormat="1">
      <c r="AL151" s="103"/>
      <c r="AM151" s="4"/>
      <c r="AN151" s="4"/>
      <c r="AO151" s="4"/>
      <c r="AP151" s="4"/>
      <c r="AQ151" s="4"/>
      <c r="AR151" s="4"/>
      <c r="AS151" s="4"/>
      <c r="AT151" s="4"/>
      <c r="AU151" s="4"/>
      <c r="AV151" s="4"/>
      <c r="AW151" s="4"/>
      <c r="AX151" s="4"/>
      <c r="AY151" s="4"/>
    </row>
    <row r="152" spans="38:51" s="22" customFormat="1">
      <c r="AL152" s="103"/>
      <c r="AM152" s="4"/>
      <c r="AN152" s="4"/>
      <c r="AO152" s="4"/>
      <c r="AP152" s="4"/>
      <c r="AQ152" s="4"/>
      <c r="AR152" s="4"/>
      <c r="AS152" s="4"/>
      <c r="AT152" s="4"/>
      <c r="AU152" s="4"/>
      <c r="AV152" s="4"/>
      <c r="AW152" s="4"/>
      <c r="AX152" s="4"/>
      <c r="AY152" s="4"/>
    </row>
    <row r="153" spans="38:51" s="22" customFormat="1">
      <c r="AL153" s="103"/>
      <c r="AM153" s="4"/>
      <c r="AN153" s="4"/>
      <c r="AO153" s="4"/>
      <c r="AP153" s="4"/>
      <c r="AQ153" s="4"/>
      <c r="AR153" s="4"/>
      <c r="AS153" s="4"/>
      <c r="AT153" s="4"/>
      <c r="AU153" s="4"/>
      <c r="AV153" s="4"/>
      <c r="AW153" s="4"/>
      <c r="AX153" s="4"/>
      <c r="AY153" s="4"/>
    </row>
    <row r="154" spans="38:51" s="22" customFormat="1">
      <c r="AL154" s="103"/>
      <c r="AM154" s="4"/>
      <c r="AN154" s="4"/>
      <c r="AO154" s="4"/>
      <c r="AP154" s="4"/>
      <c r="AQ154" s="4"/>
      <c r="AR154" s="4"/>
      <c r="AS154" s="4"/>
      <c r="AT154" s="4"/>
      <c r="AU154" s="4"/>
      <c r="AV154" s="4"/>
      <c r="AW154" s="4"/>
      <c r="AX154" s="4"/>
      <c r="AY154" s="4"/>
    </row>
    <row r="155" spans="38:51" s="22" customFormat="1">
      <c r="AL155" s="103"/>
      <c r="AM155" s="4"/>
      <c r="AN155" s="4"/>
      <c r="AO155" s="4"/>
      <c r="AP155" s="4"/>
      <c r="AQ155" s="4"/>
      <c r="AR155" s="4"/>
      <c r="AS155" s="4"/>
      <c r="AT155" s="4"/>
      <c r="AU155" s="4"/>
      <c r="AV155" s="4"/>
      <c r="AW155" s="4"/>
      <c r="AX155" s="4"/>
      <c r="AY155" s="4"/>
    </row>
    <row r="156" spans="38:51" s="22" customFormat="1">
      <c r="AL156" s="103"/>
      <c r="AM156" s="4"/>
      <c r="AN156" s="4"/>
      <c r="AO156" s="4"/>
      <c r="AP156" s="4"/>
      <c r="AQ156" s="4"/>
      <c r="AR156" s="4"/>
      <c r="AS156" s="4"/>
      <c r="AT156" s="4"/>
      <c r="AU156" s="4"/>
      <c r="AV156" s="4"/>
      <c r="AW156" s="4"/>
      <c r="AX156" s="4"/>
      <c r="AY156" s="4"/>
    </row>
    <row r="157" spans="38:51" s="22" customFormat="1">
      <c r="AL157" s="103"/>
      <c r="AM157" s="4"/>
      <c r="AN157" s="4"/>
      <c r="AO157" s="4"/>
      <c r="AP157" s="4"/>
      <c r="AQ157" s="4"/>
      <c r="AR157" s="4"/>
      <c r="AS157" s="4"/>
      <c r="AT157" s="4"/>
      <c r="AU157" s="4"/>
      <c r="AV157" s="4"/>
      <c r="AW157" s="4"/>
      <c r="AX157" s="4"/>
      <c r="AY157" s="4"/>
    </row>
    <row r="158" spans="38:51" s="22" customFormat="1">
      <c r="AL158" s="103"/>
      <c r="AM158" s="4"/>
      <c r="AN158" s="4"/>
      <c r="AO158" s="4"/>
      <c r="AP158" s="4"/>
      <c r="AQ158" s="4"/>
      <c r="AR158" s="4"/>
      <c r="AS158" s="4"/>
      <c r="AT158" s="4"/>
      <c r="AU158" s="4"/>
      <c r="AV158" s="4"/>
      <c r="AW158" s="4"/>
      <c r="AX158" s="4"/>
      <c r="AY158" s="4"/>
    </row>
    <row r="159" spans="38:51" s="22" customFormat="1">
      <c r="AL159" s="103"/>
      <c r="AM159" s="4"/>
      <c r="AN159" s="4"/>
      <c r="AO159" s="4"/>
      <c r="AP159" s="4"/>
      <c r="AQ159" s="4"/>
      <c r="AR159" s="4"/>
      <c r="AS159" s="4"/>
      <c r="AT159" s="4"/>
      <c r="AU159" s="4"/>
      <c r="AV159" s="4"/>
      <c r="AW159" s="4"/>
      <c r="AX159" s="4"/>
      <c r="AY159" s="4"/>
    </row>
    <row r="160" spans="38:51" s="22" customFormat="1">
      <c r="AL160" s="103"/>
      <c r="AM160" s="4"/>
      <c r="AN160" s="4"/>
      <c r="AO160" s="4"/>
      <c r="AP160" s="4"/>
      <c r="AQ160" s="4"/>
      <c r="AR160" s="4"/>
      <c r="AS160" s="4"/>
      <c r="AT160" s="4"/>
      <c r="AU160" s="4"/>
      <c r="AV160" s="4"/>
      <c r="AW160" s="4"/>
      <c r="AX160" s="4"/>
      <c r="AY160" s="4"/>
    </row>
    <row r="161" spans="38:51" s="22" customFormat="1">
      <c r="AL161" s="103"/>
      <c r="AM161" s="4"/>
      <c r="AN161" s="4"/>
      <c r="AO161" s="4"/>
      <c r="AP161" s="4"/>
      <c r="AQ161" s="4"/>
      <c r="AR161" s="4"/>
      <c r="AS161" s="4"/>
      <c r="AT161" s="4"/>
      <c r="AU161" s="4"/>
      <c r="AV161" s="4"/>
      <c r="AW161" s="4"/>
      <c r="AX161" s="4"/>
      <c r="AY161" s="4"/>
    </row>
    <row r="162" spans="38:51" s="22" customFormat="1">
      <c r="AL162" s="103"/>
      <c r="AM162" s="4"/>
      <c r="AN162" s="4"/>
      <c r="AO162" s="4"/>
      <c r="AP162" s="4"/>
      <c r="AQ162" s="4"/>
      <c r="AR162" s="4"/>
      <c r="AS162" s="4"/>
      <c r="AT162" s="4"/>
      <c r="AU162" s="4"/>
      <c r="AV162" s="4"/>
      <c r="AW162" s="4"/>
      <c r="AX162" s="4"/>
      <c r="AY162" s="4"/>
    </row>
    <row r="163" spans="38:51" s="22" customFormat="1">
      <c r="AL163" s="103"/>
      <c r="AM163" s="4"/>
      <c r="AN163" s="4"/>
      <c r="AO163" s="4"/>
      <c r="AP163" s="4"/>
      <c r="AQ163" s="4"/>
      <c r="AR163" s="4"/>
      <c r="AS163" s="4"/>
      <c r="AT163" s="4"/>
      <c r="AU163" s="4"/>
      <c r="AV163" s="4"/>
      <c r="AW163" s="4"/>
      <c r="AX163" s="4"/>
      <c r="AY163" s="4"/>
    </row>
    <row r="164" spans="38:51" s="22" customFormat="1">
      <c r="AL164" s="103"/>
      <c r="AM164" s="4"/>
      <c r="AN164" s="4"/>
      <c r="AO164" s="4"/>
      <c r="AP164" s="4"/>
      <c r="AQ164" s="4"/>
      <c r="AR164" s="4"/>
      <c r="AS164" s="4"/>
      <c r="AT164" s="4"/>
      <c r="AU164" s="4"/>
      <c r="AV164" s="4"/>
      <c r="AW164" s="4"/>
      <c r="AX164" s="4"/>
      <c r="AY164" s="4"/>
    </row>
    <row r="165" spans="38:51" s="22" customFormat="1">
      <c r="AL165" s="103"/>
      <c r="AM165" s="4"/>
      <c r="AN165" s="4"/>
      <c r="AO165" s="4"/>
      <c r="AP165" s="4"/>
      <c r="AQ165" s="4"/>
      <c r="AR165" s="4"/>
      <c r="AS165" s="4"/>
      <c r="AT165" s="4"/>
      <c r="AU165" s="4"/>
      <c r="AV165" s="4"/>
      <c r="AW165" s="4"/>
      <c r="AX165" s="4"/>
      <c r="AY165" s="4"/>
    </row>
    <row r="166" spans="38:51" s="22" customFormat="1">
      <c r="AL166" s="103"/>
      <c r="AM166" s="4"/>
      <c r="AN166" s="4"/>
      <c r="AO166" s="4"/>
      <c r="AP166" s="4"/>
      <c r="AQ166" s="4"/>
      <c r="AR166" s="4"/>
      <c r="AS166" s="4"/>
      <c r="AT166" s="4"/>
      <c r="AU166" s="4"/>
      <c r="AV166" s="4"/>
      <c r="AW166" s="4"/>
      <c r="AX166" s="4"/>
      <c r="AY166" s="4"/>
    </row>
    <row r="167" spans="38:51" s="22" customFormat="1">
      <c r="AL167" s="103"/>
      <c r="AM167" s="4"/>
      <c r="AN167" s="4"/>
      <c r="AO167" s="4"/>
      <c r="AP167" s="4"/>
      <c r="AQ167" s="4"/>
      <c r="AR167" s="4"/>
      <c r="AS167" s="4"/>
      <c r="AT167" s="4"/>
      <c r="AU167" s="4"/>
      <c r="AV167" s="4"/>
      <c r="AW167" s="4"/>
      <c r="AX167" s="4"/>
      <c r="AY167" s="4"/>
    </row>
    <row r="168" spans="38:51" s="22" customFormat="1">
      <c r="AL168" s="103"/>
      <c r="AM168" s="4"/>
      <c r="AN168" s="4"/>
      <c r="AO168" s="4"/>
      <c r="AP168" s="4"/>
      <c r="AQ168" s="4"/>
      <c r="AR168" s="4"/>
      <c r="AS168" s="4"/>
      <c r="AT168" s="4"/>
      <c r="AU168" s="4"/>
      <c r="AV168" s="4"/>
      <c r="AW168" s="4"/>
      <c r="AX168" s="4"/>
      <c r="AY168" s="4"/>
    </row>
    <row r="169" spans="38:51" s="22" customFormat="1">
      <c r="AL169" s="103"/>
      <c r="AM169" s="4"/>
      <c r="AN169" s="4"/>
      <c r="AO169" s="4"/>
      <c r="AP169" s="4"/>
      <c r="AQ169" s="4"/>
      <c r="AR169" s="4"/>
      <c r="AS169" s="4"/>
      <c r="AT169" s="4"/>
      <c r="AU169" s="4"/>
      <c r="AV169" s="4"/>
      <c r="AW169" s="4"/>
      <c r="AX169" s="4"/>
      <c r="AY169" s="4"/>
    </row>
    <row r="170" spans="38:51" s="22" customFormat="1">
      <c r="AL170" s="103"/>
      <c r="AM170" s="4"/>
      <c r="AN170" s="4"/>
      <c r="AO170" s="4"/>
      <c r="AP170" s="4"/>
      <c r="AQ170" s="4"/>
      <c r="AR170" s="4"/>
      <c r="AS170" s="4"/>
      <c r="AT170" s="4"/>
      <c r="AU170" s="4"/>
      <c r="AV170" s="4"/>
      <c r="AW170" s="4"/>
      <c r="AX170" s="4"/>
      <c r="AY170" s="4"/>
    </row>
    <row r="171" spans="38:51" s="22" customFormat="1">
      <c r="AL171" s="103"/>
      <c r="AM171" s="4"/>
      <c r="AN171" s="4"/>
      <c r="AO171" s="4"/>
      <c r="AP171" s="4"/>
      <c r="AQ171" s="4"/>
      <c r="AR171" s="4"/>
      <c r="AS171" s="4"/>
      <c r="AT171" s="4"/>
      <c r="AU171" s="4"/>
      <c r="AV171" s="4"/>
      <c r="AW171" s="4"/>
      <c r="AX171" s="4"/>
      <c r="AY171" s="4"/>
    </row>
    <row r="172" spans="38:51" s="22" customFormat="1">
      <c r="AL172" s="103"/>
      <c r="AM172" s="4"/>
      <c r="AN172" s="4"/>
      <c r="AO172" s="4"/>
      <c r="AP172" s="4"/>
      <c r="AQ172" s="4"/>
      <c r="AR172" s="4"/>
      <c r="AS172" s="4"/>
      <c r="AT172" s="4"/>
      <c r="AU172" s="4"/>
      <c r="AV172" s="4"/>
      <c r="AW172" s="4"/>
      <c r="AX172" s="4"/>
      <c r="AY172" s="4"/>
    </row>
    <row r="173" spans="38:51" s="22" customFormat="1">
      <c r="AL173" s="103"/>
      <c r="AM173" s="4"/>
      <c r="AN173" s="4"/>
      <c r="AO173" s="4"/>
      <c r="AP173" s="4"/>
      <c r="AQ173" s="4"/>
      <c r="AR173" s="4"/>
      <c r="AS173" s="4"/>
      <c r="AT173" s="4"/>
      <c r="AU173" s="4"/>
      <c r="AV173" s="4"/>
      <c r="AW173" s="4"/>
      <c r="AX173" s="4"/>
      <c r="AY173" s="4"/>
    </row>
    <row r="174" spans="38:51" s="22" customFormat="1">
      <c r="AL174" s="103"/>
      <c r="AM174" s="4"/>
      <c r="AN174" s="4"/>
      <c r="AO174" s="4"/>
      <c r="AP174" s="4"/>
      <c r="AQ174" s="4"/>
      <c r="AR174" s="4"/>
      <c r="AS174" s="4"/>
      <c r="AT174" s="4"/>
      <c r="AU174" s="4"/>
      <c r="AV174" s="4"/>
      <c r="AW174" s="4"/>
      <c r="AX174" s="4"/>
      <c r="AY174" s="4"/>
    </row>
    <row r="175" spans="38:51" s="22" customFormat="1">
      <c r="AL175" s="103"/>
      <c r="AM175" s="4"/>
      <c r="AN175" s="4"/>
      <c r="AO175" s="4"/>
      <c r="AP175" s="4"/>
      <c r="AQ175" s="4"/>
      <c r="AR175" s="4"/>
      <c r="AS175" s="4"/>
      <c r="AT175" s="4"/>
      <c r="AU175" s="4"/>
      <c r="AV175" s="4"/>
      <c r="AW175" s="4"/>
      <c r="AX175" s="4"/>
      <c r="AY175" s="4"/>
    </row>
    <row r="176" spans="38:51" s="22" customFormat="1">
      <c r="AL176" s="103"/>
      <c r="AM176" s="4"/>
      <c r="AN176" s="4"/>
      <c r="AO176" s="4"/>
      <c r="AP176" s="4"/>
      <c r="AQ176" s="4"/>
      <c r="AR176" s="4"/>
      <c r="AS176" s="4"/>
      <c r="AT176" s="4"/>
      <c r="AU176" s="4"/>
      <c r="AV176" s="4"/>
      <c r="AW176" s="4"/>
      <c r="AX176" s="4"/>
      <c r="AY176" s="4"/>
    </row>
    <row r="177" spans="38:51" s="22" customFormat="1">
      <c r="AL177" s="103"/>
      <c r="AM177" s="4"/>
      <c r="AN177" s="4"/>
      <c r="AO177" s="4"/>
      <c r="AP177" s="4"/>
      <c r="AQ177" s="4"/>
      <c r="AR177" s="4"/>
      <c r="AS177" s="4"/>
      <c r="AT177" s="4"/>
      <c r="AU177" s="4"/>
      <c r="AV177" s="4"/>
      <c r="AW177" s="4"/>
      <c r="AX177" s="4"/>
      <c r="AY177" s="4"/>
    </row>
    <row r="178" spans="38:51" s="22" customFormat="1">
      <c r="AL178" s="103"/>
      <c r="AM178" s="4"/>
      <c r="AN178" s="4"/>
      <c r="AO178" s="4"/>
      <c r="AP178" s="4"/>
      <c r="AQ178" s="4"/>
      <c r="AR178" s="4"/>
      <c r="AS178" s="4"/>
      <c r="AT178" s="4"/>
      <c r="AU178" s="4"/>
      <c r="AV178" s="4"/>
      <c r="AW178" s="4"/>
      <c r="AX178" s="4"/>
      <c r="AY178" s="4"/>
    </row>
    <row r="179" spans="38:51" s="22" customFormat="1">
      <c r="AL179" s="103"/>
      <c r="AM179" s="4"/>
      <c r="AN179" s="4"/>
      <c r="AO179" s="4"/>
      <c r="AP179" s="4"/>
      <c r="AQ179" s="4"/>
      <c r="AR179" s="4"/>
      <c r="AS179" s="4"/>
      <c r="AT179" s="4"/>
      <c r="AU179" s="4"/>
      <c r="AV179" s="4"/>
      <c r="AW179" s="4"/>
      <c r="AX179" s="4"/>
      <c r="AY179" s="4"/>
    </row>
    <row r="180" spans="38:51" s="22" customFormat="1">
      <c r="AL180" s="103"/>
      <c r="AM180" s="4"/>
      <c r="AN180" s="4"/>
      <c r="AO180" s="4"/>
      <c r="AP180" s="4"/>
      <c r="AQ180" s="4"/>
      <c r="AR180" s="4"/>
      <c r="AS180" s="4"/>
      <c r="AT180" s="4"/>
      <c r="AU180" s="4"/>
      <c r="AV180" s="4"/>
      <c r="AW180" s="4"/>
      <c r="AX180" s="4"/>
      <c r="AY180" s="4"/>
    </row>
    <row r="181" spans="38:51" s="22" customFormat="1">
      <c r="AL181" s="103"/>
      <c r="AM181" s="4"/>
      <c r="AN181" s="4"/>
      <c r="AO181" s="4"/>
      <c r="AP181" s="4"/>
      <c r="AQ181" s="4"/>
      <c r="AR181" s="4"/>
      <c r="AS181" s="4"/>
      <c r="AT181" s="4"/>
      <c r="AU181" s="4"/>
      <c r="AV181" s="4"/>
      <c r="AW181" s="4"/>
      <c r="AX181" s="4"/>
      <c r="AY181" s="4"/>
    </row>
    <row r="182" spans="38:51" s="22" customFormat="1">
      <c r="AL182" s="103"/>
      <c r="AM182" s="4"/>
      <c r="AN182" s="4"/>
      <c r="AO182" s="4"/>
      <c r="AP182" s="4"/>
      <c r="AQ182" s="4"/>
      <c r="AR182" s="4"/>
      <c r="AS182" s="4"/>
      <c r="AT182" s="4"/>
      <c r="AU182" s="4"/>
      <c r="AV182" s="4"/>
      <c r="AW182" s="4"/>
      <c r="AX182" s="4"/>
      <c r="AY182" s="4"/>
    </row>
    <row r="183" spans="38:51" s="22" customFormat="1">
      <c r="AL183" s="103"/>
      <c r="AM183" s="4"/>
      <c r="AN183" s="4"/>
      <c r="AO183" s="4"/>
      <c r="AP183" s="4"/>
      <c r="AQ183" s="4"/>
      <c r="AR183" s="4"/>
      <c r="AS183" s="4"/>
      <c r="AT183" s="4"/>
      <c r="AU183" s="4"/>
      <c r="AV183" s="4"/>
      <c r="AW183" s="4"/>
      <c r="AX183" s="4"/>
      <c r="AY183" s="4"/>
    </row>
    <row r="184" spans="38:51" s="22" customFormat="1">
      <c r="AL184" s="103"/>
      <c r="AM184" s="4"/>
      <c r="AN184" s="4"/>
      <c r="AO184" s="4"/>
      <c r="AP184" s="4"/>
      <c r="AQ184" s="4"/>
      <c r="AR184" s="4"/>
      <c r="AS184" s="4"/>
      <c r="AT184" s="4"/>
      <c r="AU184" s="4"/>
      <c r="AV184" s="4"/>
      <c r="AW184" s="4"/>
      <c r="AX184" s="4"/>
      <c r="AY184" s="4"/>
    </row>
    <row r="185" spans="38:51" s="22" customFormat="1">
      <c r="AL185" s="103"/>
      <c r="AM185" s="4"/>
      <c r="AN185" s="4"/>
      <c r="AO185" s="4"/>
      <c r="AP185" s="4"/>
      <c r="AQ185" s="4"/>
      <c r="AR185" s="4"/>
      <c r="AS185" s="4"/>
      <c r="AT185" s="4"/>
      <c r="AU185" s="4"/>
      <c r="AV185" s="4"/>
      <c r="AW185" s="4"/>
      <c r="AX185" s="4"/>
      <c r="AY185" s="4"/>
    </row>
    <row r="186" spans="38:51" s="22" customFormat="1">
      <c r="AL186" s="103"/>
      <c r="AM186" s="4"/>
      <c r="AN186" s="4"/>
      <c r="AO186" s="4"/>
      <c r="AP186" s="4"/>
      <c r="AQ186" s="4"/>
      <c r="AR186" s="4"/>
      <c r="AS186" s="4"/>
      <c r="AT186" s="4"/>
      <c r="AU186" s="4"/>
      <c r="AV186" s="4"/>
      <c r="AW186" s="4"/>
      <c r="AX186" s="4"/>
      <c r="AY186" s="4"/>
    </row>
    <row r="187" spans="38:51" s="22" customFormat="1">
      <c r="AL187" s="103"/>
      <c r="AM187" s="4"/>
      <c r="AN187" s="4"/>
      <c r="AO187" s="4"/>
      <c r="AP187" s="4"/>
      <c r="AQ187" s="4"/>
      <c r="AR187" s="4"/>
      <c r="AS187" s="4"/>
      <c r="AT187" s="4"/>
      <c r="AU187" s="4"/>
      <c r="AV187" s="4"/>
      <c r="AW187" s="4"/>
      <c r="AX187" s="4"/>
      <c r="AY187" s="4"/>
    </row>
    <row r="188" spans="38:51" s="22" customFormat="1">
      <c r="AL188" s="103"/>
      <c r="AM188" s="4"/>
      <c r="AN188" s="4"/>
      <c r="AO188" s="4"/>
      <c r="AP188" s="4"/>
      <c r="AQ188" s="4"/>
      <c r="AR188" s="4"/>
      <c r="AS188" s="4"/>
      <c r="AT188" s="4"/>
      <c r="AU188" s="4"/>
      <c r="AV188" s="4"/>
      <c r="AW188" s="4"/>
      <c r="AX188" s="4"/>
      <c r="AY188" s="4"/>
    </row>
    <row r="189" spans="38:51" s="22" customFormat="1">
      <c r="AL189" s="103"/>
      <c r="AM189" s="4"/>
      <c r="AN189" s="4"/>
      <c r="AO189" s="4"/>
      <c r="AP189" s="4"/>
      <c r="AQ189" s="4"/>
      <c r="AR189" s="4"/>
      <c r="AS189" s="4"/>
      <c r="AT189" s="4"/>
      <c r="AU189" s="4"/>
      <c r="AV189" s="4"/>
      <c r="AW189" s="4"/>
      <c r="AX189" s="4"/>
      <c r="AY189" s="4"/>
    </row>
    <row r="190" spans="38:51" s="22" customFormat="1">
      <c r="AL190" s="103"/>
      <c r="AM190" s="4"/>
      <c r="AN190" s="4"/>
      <c r="AO190" s="4"/>
      <c r="AP190" s="4"/>
      <c r="AQ190" s="4"/>
      <c r="AR190" s="4"/>
      <c r="AS190" s="4"/>
      <c r="AT190" s="4"/>
      <c r="AU190" s="4"/>
      <c r="AV190" s="4"/>
      <c r="AW190" s="4"/>
      <c r="AX190" s="4"/>
      <c r="AY190" s="4"/>
    </row>
    <row r="191" spans="38:51" s="22" customFormat="1">
      <c r="AL191" s="103"/>
      <c r="AM191" s="4"/>
      <c r="AN191" s="4"/>
      <c r="AO191" s="4"/>
      <c r="AP191" s="4"/>
      <c r="AQ191" s="4"/>
      <c r="AR191" s="4"/>
      <c r="AS191" s="4"/>
      <c r="AT191" s="4"/>
      <c r="AU191" s="4"/>
      <c r="AV191" s="4"/>
      <c r="AW191" s="4"/>
      <c r="AX191" s="4"/>
      <c r="AY191" s="4"/>
    </row>
    <row r="192" spans="38:51" s="22" customFormat="1">
      <c r="AL192" s="103"/>
      <c r="AM192" s="4"/>
      <c r="AN192" s="4"/>
      <c r="AO192" s="4"/>
      <c r="AP192" s="4"/>
      <c r="AQ192" s="4"/>
      <c r="AR192" s="4"/>
      <c r="AS192" s="4"/>
      <c r="AT192" s="4"/>
      <c r="AU192" s="4"/>
      <c r="AV192" s="4"/>
      <c r="AW192" s="4"/>
      <c r="AX192" s="4"/>
      <c r="AY192" s="4"/>
    </row>
    <row r="193" spans="38:51" s="22" customFormat="1">
      <c r="AL193" s="103"/>
      <c r="AM193" s="4"/>
      <c r="AN193" s="4"/>
      <c r="AO193" s="4"/>
      <c r="AP193" s="4"/>
      <c r="AQ193" s="4"/>
      <c r="AR193" s="4"/>
      <c r="AS193" s="4"/>
      <c r="AT193" s="4"/>
      <c r="AU193" s="4"/>
      <c r="AV193" s="4"/>
      <c r="AW193" s="4"/>
      <c r="AX193" s="4"/>
      <c r="AY193" s="4"/>
    </row>
    <row r="194" spans="38:51" s="22" customFormat="1">
      <c r="AL194" s="103"/>
      <c r="AM194" s="4"/>
      <c r="AN194" s="4"/>
      <c r="AO194" s="4"/>
      <c r="AP194" s="4"/>
      <c r="AQ194" s="4"/>
      <c r="AR194" s="4"/>
      <c r="AS194" s="4"/>
      <c r="AT194" s="4"/>
      <c r="AU194" s="4"/>
      <c r="AV194" s="4"/>
      <c r="AW194" s="4"/>
      <c r="AX194" s="4"/>
      <c r="AY194" s="4"/>
    </row>
    <row r="195" spans="38:51" s="22" customFormat="1">
      <c r="AL195" s="103"/>
      <c r="AM195" s="4"/>
      <c r="AN195" s="4"/>
      <c r="AO195" s="4"/>
      <c r="AP195" s="4"/>
      <c r="AQ195" s="4"/>
      <c r="AR195" s="4"/>
      <c r="AS195" s="4"/>
      <c r="AT195" s="4"/>
      <c r="AU195" s="4"/>
      <c r="AV195" s="4"/>
      <c r="AW195" s="4"/>
      <c r="AX195" s="4"/>
      <c r="AY195" s="4"/>
    </row>
    <row r="196" spans="38:51" s="22" customFormat="1">
      <c r="AL196" s="103"/>
      <c r="AM196" s="4"/>
      <c r="AN196" s="4"/>
      <c r="AO196" s="4"/>
      <c r="AP196" s="4"/>
      <c r="AQ196" s="4"/>
      <c r="AR196" s="4"/>
      <c r="AS196" s="4"/>
      <c r="AT196" s="4"/>
      <c r="AU196" s="4"/>
      <c r="AV196" s="4"/>
      <c r="AW196" s="4"/>
      <c r="AX196" s="4"/>
      <c r="AY196" s="4"/>
    </row>
    <row r="197" spans="38:51" s="22" customFormat="1">
      <c r="AL197" s="103"/>
      <c r="AM197" s="4"/>
      <c r="AN197" s="4"/>
      <c r="AO197" s="4"/>
      <c r="AP197" s="4"/>
      <c r="AQ197" s="4"/>
      <c r="AR197" s="4"/>
      <c r="AS197" s="4"/>
      <c r="AT197" s="4"/>
      <c r="AU197" s="4"/>
      <c r="AV197" s="4"/>
      <c r="AW197" s="4"/>
      <c r="AX197" s="4"/>
      <c r="AY197" s="4"/>
    </row>
    <row r="198" spans="38:51" s="22" customFormat="1">
      <c r="AL198" s="103"/>
      <c r="AM198" s="4"/>
      <c r="AN198" s="4"/>
      <c r="AO198" s="4"/>
      <c r="AP198" s="4"/>
      <c r="AQ198" s="4"/>
      <c r="AR198" s="4"/>
      <c r="AS198" s="4"/>
      <c r="AT198" s="4"/>
      <c r="AU198" s="4"/>
      <c r="AV198" s="4"/>
      <c r="AW198" s="4"/>
      <c r="AX198" s="4"/>
      <c r="AY198" s="4"/>
    </row>
    <row r="199" spans="38:51" s="22" customFormat="1">
      <c r="AL199" s="103"/>
      <c r="AM199" s="4"/>
      <c r="AN199" s="4"/>
      <c r="AO199" s="4"/>
      <c r="AP199" s="4"/>
      <c r="AQ199" s="4"/>
      <c r="AR199" s="4"/>
      <c r="AS199" s="4"/>
      <c r="AT199" s="4"/>
      <c r="AU199" s="4"/>
      <c r="AV199" s="4"/>
      <c r="AW199" s="4"/>
      <c r="AX199" s="4"/>
      <c r="AY199" s="4"/>
    </row>
    <row r="200" spans="38:51" s="22" customFormat="1">
      <c r="AL200" s="103"/>
      <c r="AM200" s="4"/>
      <c r="AN200" s="4"/>
      <c r="AO200" s="4"/>
      <c r="AP200" s="4"/>
      <c r="AQ200" s="4"/>
      <c r="AR200" s="4"/>
      <c r="AS200" s="4"/>
      <c r="AT200" s="4"/>
      <c r="AU200" s="4"/>
      <c r="AV200" s="4"/>
      <c r="AW200" s="4"/>
      <c r="AX200" s="4"/>
      <c r="AY200" s="4"/>
    </row>
    <row r="201" spans="38:51" s="22" customFormat="1">
      <c r="AL201" s="103"/>
      <c r="AM201" s="4"/>
      <c r="AN201" s="4"/>
      <c r="AO201" s="4"/>
      <c r="AP201" s="4"/>
      <c r="AQ201" s="4"/>
      <c r="AR201" s="4"/>
      <c r="AS201" s="4"/>
      <c r="AT201" s="4"/>
      <c r="AU201" s="4"/>
      <c r="AV201" s="4"/>
      <c r="AW201" s="4"/>
      <c r="AX201" s="4"/>
      <c r="AY201" s="4"/>
    </row>
    <row r="202" spans="38:51" s="22" customFormat="1">
      <c r="AL202" s="103"/>
      <c r="AM202" s="4"/>
      <c r="AN202" s="4"/>
      <c r="AO202" s="4"/>
      <c r="AP202" s="4"/>
      <c r="AQ202" s="4"/>
      <c r="AR202" s="4"/>
      <c r="AS202" s="4"/>
      <c r="AT202" s="4"/>
      <c r="AU202" s="4"/>
      <c r="AV202" s="4"/>
      <c r="AW202" s="4"/>
      <c r="AX202" s="4"/>
      <c r="AY202" s="4"/>
    </row>
    <row r="203" spans="38:51" s="22" customFormat="1">
      <c r="AL203" s="103"/>
      <c r="AM203" s="4"/>
      <c r="AN203" s="4"/>
      <c r="AO203" s="4"/>
      <c r="AP203" s="4"/>
      <c r="AQ203" s="4"/>
      <c r="AR203" s="4"/>
      <c r="AS203" s="4"/>
      <c r="AT203" s="4"/>
      <c r="AU203" s="4"/>
      <c r="AV203" s="4"/>
      <c r="AW203" s="4"/>
      <c r="AX203" s="4"/>
      <c r="AY203" s="4"/>
    </row>
    <row r="204" spans="38:51" s="22" customFormat="1">
      <c r="AL204" s="103"/>
      <c r="AM204" s="4"/>
      <c r="AN204" s="4"/>
      <c r="AO204" s="4"/>
      <c r="AP204" s="4"/>
      <c r="AQ204" s="4"/>
      <c r="AR204" s="4"/>
      <c r="AS204" s="4"/>
      <c r="AT204" s="4"/>
      <c r="AU204" s="4"/>
      <c r="AV204" s="4"/>
      <c r="AW204" s="4"/>
      <c r="AX204" s="4"/>
      <c r="AY204" s="4"/>
    </row>
    <row r="205" spans="38:51" s="22" customFormat="1">
      <c r="AL205" s="103"/>
      <c r="AM205" s="4"/>
      <c r="AN205" s="4"/>
      <c r="AO205" s="4"/>
      <c r="AP205" s="4"/>
      <c r="AQ205" s="4"/>
      <c r="AR205" s="4"/>
      <c r="AS205" s="4"/>
      <c r="AT205" s="4"/>
      <c r="AU205" s="4"/>
      <c r="AV205" s="4"/>
      <c r="AW205" s="4"/>
      <c r="AX205" s="4"/>
      <c r="AY205" s="4"/>
    </row>
    <row r="206" spans="38:51" s="22" customFormat="1">
      <c r="AL206" s="103"/>
      <c r="AM206" s="4"/>
      <c r="AN206" s="4"/>
      <c r="AO206" s="4"/>
      <c r="AP206" s="4"/>
      <c r="AQ206" s="4"/>
      <c r="AR206" s="4"/>
      <c r="AS206" s="4"/>
      <c r="AT206" s="4"/>
      <c r="AU206" s="4"/>
      <c r="AV206" s="4"/>
      <c r="AW206" s="4"/>
      <c r="AX206" s="4"/>
      <c r="AY206" s="4"/>
    </row>
    <row r="207" spans="38:51" s="22" customFormat="1">
      <c r="AL207" s="103"/>
      <c r="AM207" s="4"/>
      <c r="AN207" s="4"/>
      <c r="AO207" s="4"/>
      <c r="AP207" s="4"/>
      <c r="AQ207" s="4"/>
      <c r="AR207" s="4"/>
      <c r="AS207" s="4"/>
      <c r="AT207" s="4"/>
      <c r="AU207" s="4"/>
      <c r="AV207" s="4"/>
      <c r="AW207" s="4"/>
      <c r="AX207" s="4"/>
      <c r="AY207" s="4"/>
    </row>
    <row r="208" spans="38:51" s="22" customFormat="1">
      <c r="AL208" s="103"/>
      <c r="AM208" s="4"/>
      <c r="AN208" s="4"/>
      <c r="AO208" s="4"/>
      <c r="AP208" s="4"/>
      <c r="AQ208" s="4"/>
      <c r="AR208" s="4"/>
      <c r="AS208" s="4"/>
      <c r="AT208" s="4"/>
      <c r="AU208" s="4"/>
      <c r="AV208" s="4"/>
      <c r="AW208" s="4"/>
      <c r="AX208" s="4"/>
      <c r="AY208" s="4"/>
    </row>
    <row r="209" spans="38:51" s="22" customFormat="1">
      <c r="AL209" s="103"/>
      <c r="AM209" s="4"/>
      <c r="AN209" s="4"/>
      <c r="AO209" s="4"/>
      <c r="AP209" s="4"/>
      <c r="AQ209" s="4"/>
      <c r="AR209" s="4"/>
      <c r="AS209" s="4"/>
      <c r="AT209" s="4"/>
      <c r="AU209" s="4"/>
      <c r="AV209" s="4"/>
      <c r="AW209" s="4"/>
      <c r="AX209" s="4"/>
      <c r="AY209" s="4"/>
    </row>
    <row r="210" spans="38:51" s="22" customFormat="1">
      <c r="AL210" s="103"/>
      <c r="AM210" s="4"/>
      <c r="AN210" s="4"/>
      <c r="AO210" s="4"/>
      <c r="AP210" s="4"/>
      <c r="AQ210" s="4"/>
      <c r="AR210" s="4"/>
      <c r="AS210" s="4"/>
      <c r="AT210" s="4"/>
      <c r="AU210" s="4"/>
      <c r="AV210" s="4"/>
      <c r="AW210" s="4"/>
      <c r="AX210" s="4"/>
      <c r="AY210" s="4"/>
    </row>
    <row r="211" spans="38:51" s="22" customFormat="1">
      <c r="AL211" s="103"/>
      <c r="AM211" s="4"/>
      <c r="AN211" s="4"/>
      <c r="AO211" s="4"/>
      <c r="AP211" s="4"/>
      <c r="AQ211" s="4"/>
      <c r="AR211" s="4"/>
      <c r="AS211" s="4"/>
      <c r="AT211" s="4"/>
      <c r="AU211" s="4"/>
      <c r="AV211" s="4"/>
      <c r="AW211" s="4"/>
      <c r="AX211" s="4"/>
      <c r="AY211" s="4"/>
    </row>
    <row r="212" spans="38:51" s="22" customFormat="1">
      <c r="AL212" s="103"/>
      <c r="AM212" s="4"/>
      <c r="AN212" s="4"/>
      <c r="AO212" s="4"/>
      <c r="AP212" s="4"/>
      <c r="AQ212" s="4"/>
      <c r="AR212" s="4"/>
      <c r="AS212" s="4"/>
      <c r="AT212" s="4"/>
      <c r="AU212" s="4"/>
      <c r="AV212" s="4"/>
      <c r="AW212" s="4"/>
      <c r="AX212" s="4"/>
      <c r="AY212" s="4"/>
    </row>
    <row r="213" spans="38:51" s="22" customFormat="1">
      <c r="AL213" s="103"/>
      <c r="AM213" s="4"/>
      <c r="AN213" s="4"/>
      <c r="AO213" s="4"/>
      <c r="AP213" s="4"/>
      <c r="AQ213" s="4"/>
      <c r="AR213" s="4"/>
      <c r="AS213" s="4"/>
      <c r="AT213" s="4"/>
      <c r="AU213" s="4"/>
      <c r="AV213" s="4"/>
      <c r="AW213" s="4"/>
      <c r="AX213" s="4"/>
      <c r="AY213" s="4"/>
    </row>
    <row r="214" spans="38:51" s="22" customFormat="1">
      <c r="AL214" s="103"/>
      <c r="AM214" s="4"/>
      <c r="AN214" s="4"/>
      <c r="AO214" s="4"/>
      <c r="AP214" s="4"/>
      <c r="AQ214" s="4"/>
      <c r="AR214" s="4"/>
      <c r="AS214" s="4"/>
      <c r="AT214" s="4"/>
      <c r="AU214" s="4"/>
      <c r="AV214" s="4"/>
      <c r="AW214" s="4"/>
      <c r="AX214" s="4"/>
      <c r="AY214" s="4"/>
    </row>
    <row r="215" spans="38:51" s="22" customFormat="1">
      <c r="AL215" s="103"/>
      <c r="AM215" s="4"/>
      <c r="AN215" s="4"/>
      <c r="AO215" s="4"/>
      <c r="AP215" s="4"/>
      <c r="AQ215" s="4"/>
      <c r="AR215" s="4"/>
      <c r="AS215" s="4"/>
      <c r="AT215" s="4"/>
      <c r="AU215" s="4"/>
      <c r="AV215" s="4"/>
      <c r="AW215" s="4"/>
      <c r="AX215" s="4"/>
      <c r="AY215" s="4"/>
    </row>
    <row r="216" spans="38:51" s="22" customFormat="1">
      <c r="AL216" s="103"/>
      <c r="AM216" s="4"/>
      <c r="AN216" s="4"/>
      <c r="AO216" s="4"/>
      <c r="AP216" s="4"/>
      <c r="AQ216" s="4"/>
      <c r="AR216" s="4"/>
      <c r="AS216" s="4"/>
      <c r="AT216" s="4"/>
      <c r="AU216" s="4"/>
      <c r="AV216" s="4"/>
      <c r="AW216" s="4"/>
      <c r="AX216" s="4"/>
      <c r="AY216" s="4"/>
    </row>
    <row r="217" spans="38:51" s="22" customFormat="1">
      <c r="AL217" s="103"/>
      <c r="AM217" s="4"/>
      <c r="AN217" s="4"/>
      <c r="AO217" s="4"/>
      <c r="AP217" s="4"/>
      <c r="AQ217" s="4"/>
      <c r="AR217" s="4"/>
      <c r="AS217" s="4"/>
      <c r="AT217" s="4"/>
      <c r="AU217" s="4"/>
      <c r="AV217" s="4"/>
      <c r="AW217" s="4"/>
      <c r="AX217" s="4"/>
      <c r="AY217" s="4"/>
    </row>
    <row r="218" spans="38:51" s="22" customFormat="1">
      <c r="AL218" s="103"/>
      <c r="AM218" s="4"/>
      <c r="AN218" s="4"/>
      <c r="AO218" s="4"/>
      <c r="AP218" s="4"/>
      <c r="AQ218" s="4"/>
      <c r="AR218" s="4"/>
      <c r="AS218" s="4"/>
      <c r="AT218" s="4"/>
      <c r="AU218" s="4"/>
      <c r="AV218" s="4"/>
      <c r="AW218" s="4"/>
      <c r="AX218" s="4"/>
      <c r="AY218" s="4"/>
    </row>
    <row r="219" spans="38:51" s="22" customFormat="1">
      <c r="AL219" s="103"/>
      <c r="AM219" s="4"/>
      <c r="AN219" s="4"/>
      <c r="AO219" s="4"/>
      <c r="AP219" s="4"/>
      <c r="AQ219" s="4"/>
      <c r="AR219" s="4"/>
      <c r="AS219" s="4"/>
      <c r="AT219" s="4"/>
      <c r="AU219" s="4"/>
      <c r="AV219" s="4"/>
      <c r="AW219" s="4"/>
      <c r="AX219" s="4"/>
      <c r="AY219" s="4"/>
    </row>
    <row r="220" spans="38:51" s="22" customFormat="1">
      <c r="AL220" s="103"/>
      <c r="AM220" s="4"/>
      <c r="AN220" s="4"/>
      <c r="AO220" s="4"/>
      <c r="AP220" s="4"/>
      <c r="AQ220" s="4"/>
      <c r="AR220" s="4"/>
      <c r="AS220" s="4"/>
      <c r="AT220" s="4"/>
      <c r="AU220" s="4"/>
      <c r="AV220" s="4"/>
      <c r="AW220" s="4"/>
      <c r="AX220" s="4"/>
      <c r="AY220" s="4"/>
    </row>
    <row r="221" spans="38:51" s="22" customFormat="1">
      <c r="AL221" s="103"/>
      <c r="AM221" s="4"/>
      <c r="AN221" s="4"/>
      <c r="AO221" s="4"/>
      <c r="AP221" s="4"/>
      <c r="AQ221" s="4"/>
      <c r="AR221" s="4"/>
      <c r="AS221" s="4"/>
      <c r="AT221" s="4"/>
      <c r="AU221" s="4"/>
      <c r="AV221" s="4"/>
      <c r="AW221" s="4"/>
      <c r="AX221" s="4"/>
      <c r="AY221" s="4"/>
    </row>
    <row r="222" spans="38:51" s="22" customFormat="1">
      <c r="AL222" s="103"/>
      <c r="AM222" s="4"/>
      <c r="AN222" s="4"/>
      <c r="AO222" s="4"/>
      <c r="AP222" s="4"/>
      <c r="AQ222" s="4"/>
      <c r="AR222" s="4"/>
      <c r="AS222" s="4"/>
      <c r="AT222" s="4"/>
      <c r="AU222" s="4"/>
      <c r="AV222" s="4"/>
      <c r="AW222" s="4"/>
      <c r="AX222" s="4"/>
      <c r="AY222" s="4"/>
    </row>
    <row r="223" spans="38:51" s="22" customFormat="1">
      <c r="AL223" s="103"/>
      <c r="AM223" s="4"/>
      <c r="AN223" s="4"/>
      <c r="AO223" s="4"/>
      <c r="AP223" s="4"/>
      <c r="AQ223" s="4"/>
      <c r="AR223" s="4"/>
      <c r="AS223" s="4"/>
      <c r="AT223" s="4"/>
      <c r="AU223" s="4"/>
      <c r="AV223" s="4"/>
      <c r="AW223" s="4"/>
      <c r="AX223" s="4"/>
      <c r="AY223" s="4"/>
    </row>
    <row r="224" spans="38:51" s="22" customFormat="1">
      <c r="AL224" s="103"/>
      <c r="AM224" s="4"/>
      <c r="AN224" s="4"/>
      <c r="AO224" s="4"/>
      <c r="AP224" s="4"/>
      <c r="AQ224" s="4"/>
      <c r="AR224" s="4"/>
      <c r="AS224" s="4"/>
      <c r="AT224" s="4"/>
      <c r="AU224" s="4"/>
      <c r="AV224" s="4"/>
      <c r="AW224" s="4"/>
      <c r="AX224" s="4"/>
      <c r="AY224" s="4"/>
    </row>
    <row r="225" spans="38:51" s="22" customFormat="1">
      <c r="AL225" s="103"/>
      <c r="AM225" s="4"/>
      <c r="AN225" s="4"/>
      <c r="AO225" s="4"/>
      <c r="AP225" s="4"/>
      <c r="AQ225" s="4"/>
      <c r="AR225" s="4"/>
      <c r="AS225" s="4"/>
      <c r="AT225" s="4"/>
      <c r="AU225" s="4"/>
      <c r="AV225" s="4"/>
      <c r="AW225" s="4"/>
      <c r="AX225" s="4"/>
      <c r="AY225" s="4"/>
    </row>
    <row r="226" spans="38:51" s="22" customFormat="1">
      <c r="AL226" s="103"/>
      <c r="AM226" s="4"/>
      <c r="AN226" s="4"/>
      <c r="AO226" s="4"/>
      <c r="AP226" s="4"/>
      <c r="AQ226" s="4"/>
      <c r="AR226" s="4"/>
      <c r="AS226" s="4"/>
      <c r="AT226" s="4"/>
      <c r="AU226" s="4"/>
      <c r="AV226" s="4"/>
      <c r="AW226" s="4"/>
      <c r="AX226" s="4"/>
      <c r="AY226" s="4"/>
    </row>
    <row r="227" spans="38:51" s="22" customFormat="1">
      <c r="AL227" s="103"/>
      <c r="AM227" s="4"/>
      <c r="AN227" s="4"/>
      <c r="AO227" s="4"/>
      <c r="AP227" s="4"/>
      <c r="AQ227" s="4"/>
      <c r="AR227" s="4"/>
      <c r="AS227" s="4"/>
      <c r="AT227" s="4"/>
      <c r="AU227" s="4"/>
      <c r="AV227" s="4"/>
      <c r="AW227" s="4"/>
      <c r="AX227" s="4"/>
      <c r="AY227" s="4"/>
    </row>
    <row r="228" spans="38:51" s="22" customFormat="1">
      <c r="AL228" s="103"/>
      <c r="AM228" s="4"/>
      <c r="AN228" s="4"/>
      <c r="AO228" s="4"/>
      <c r="AP228" s="4"/>
      <c r="AQ228" s="4"/>
      <c r="AR228" s="4"/>
      <c r="AS228" s="4"/>
      <c r="AT228" s="4"/>
      <c r="AU228" s="4"/>
      <c r="AV228" s="4"/>
      <c r="AW228" s="4"/>
      <c r="AX228" s="4"/>
      <c r="AY228" s="4"/>
    </row>
    <row r="229" spans="38:51" s="22" customFormat="1">
      <c r="AL229" s="103"/>
      <c r="AM229" s="4"/>
      <c r="AN229" s="4"/>
      <c r="AO229" s="4"/>
      <c r="AP229" s="4"/>
      <c r="AQ229" s="4"/>
      <c r="AR229" s="4"/>
      <c r="AS229" s="4"/>
      <c r="AT229" s="4"/>
      <c r="AU229" s="4"/>
      <c r="AV229" s="4"/>
      <c r="AW229" s="4"/>
      <c r="AX229" s="4"/>
      <c r="AY229" s="4"/>
    </row>
    <row r="230" spans="38:51" s="22" customFormat="1">
      <c r="AL230" s="103"/>
      <c r="AM230" s="4"/>
      <c r="AN230" s="4"/>
      <c r="AO230" s="4"/>
      <c r="AP230" s="4"/>
      <c r="AQ230" s="4"/>
      <c r="AR230" s="4"/>
      <c r="AS230" s="4"/>
      <c r="AT230" s="4"/>
      <c r="AU230" s="4"/>
      <c r="AV230" s="4"/>
      <c r="AW230" s="4"/>
      <c r="AX230" s="4"/>
      <c r="AY230" s="4"/>
    </row>
    <row r="231" spans="38:51" s="22" customFormat="1">
      <c r="AL231" s="103"/>
      <c r="AM231" s="4"/>
      <c r="AN231" s="4"/>
      <c r="AO231" s="4"/>
      <c r="AP231" s="4"/>
      <c r="AQ231" s="4"/>
      <c r="AR231" s="4"/>
      <c r="AS231" s="4"/>
      <c r="AT231" s="4"/>
      <c r="AU231" s="4"/>
      <c r="AV231" s="4"/>
      <c r="AW231" s="4"/>
      <c r="AX231" s="4"/>
      <c r="AY231" s="4"/>
    </row>
    <row r="232" spans="38:51" s="22" customFormat="1">
      <c r="AL232" s="103"/>
      <c r="AM232" s="4"/>
      <c r="AN232" s="4"/>
      <c r="AO232" s="4"/>
      <c r="AP232" s="4"/>
      <c r="AQ232" s="4"/>
      <c r="AR232" s="4"/>
      <c r="AS232" s="4"/>
      <c r="AT232" s="4"/>
      <c r="AU232" s="4"/>
      <c r="AV232" s="4"/>
      <c r="AW232" s="4"/>
      <c r="AX232" s="4"/>
      <c r="AY232" s="4"/>
    </row>
    <row r="233" spans="38:51" s="22" customFormat="1">
      <c r="AL233" s="103"/>
      <c r="AM233" s="4"/>
      <c r="AN233" s="4"/>
      <c r="AO233" s="4"/>
      <c r="AP233" s="4"/>
      <c r="AQ233" s="4"/>
      <c r="AR233" s="4"/>
      <c r="AS233" s="4"/>
      <c r="AT233" s="4"/>
      <c r="AU233" s="4"/>
      <c r="AV233" s="4"/>
      <c r="AW233" s="4"/>
      <c r="AX233" s="4"/>
      <c r="AY233" s="4"/>
    </row>
    <row r="234" spans="38:51" s="22" customFormat="1">
      <c r="AL234" s="103"/>
      <c r="AM234" s="4"/>
      <c r="AN234" s="4"/>
      <c r="AO234" s="4"/>
      <c r="AP234" s="4"/>
      <c r="AQ234" s="4"/>
      <c r="AR234" s="4"/>
      <c r="AS234" s="4"/>
      <c r="AT234" s="4"/>
      <c r="AU234" s="4"/>
      <c r="AV234" s="4"/>
      <c r="AW234" s="4"/>
      <c r="AX234" s="4"/>
      <c r="AY234" s="4"/>
    </row>
    <row r="235" spans="38:51" s="22" customFormat="1">
      <c r="AL235" s="103"/>
      <c r="AM235" s="4"/>
      <c r="AN235" s="4"/>
      <c r="AO235" s="4"/>
      <c r="AP235" s="4"/>
      <c r="AQ235" s="4"/>
      <c r="AR235" s="4"/>
      <c r="AS235" s="4"/>
      <c r="AT235" s="4"/>
      <c r="AU235" s="4"/>
      <c r="AV235" s="4"/>
      <c r="AW235" s="4"/>
      <c r="AX235" s="4"/>
      <c r="AY235" s="4"/>
    </row>
    <row r="236" spans="38:51" s="22" customFormat="1">
      <c r="AL236" s="103"/>
      <c r="AM236" s="4"/>
      <c r="AN236" s="4"/>
      <c r="AO236" s="4"/>
      <c r="AP236" s="4"/>
      <c r="AQ236" s="4"/>
      <c r="AR236" s="4"/>
      <c r="AS236" s="4"/>
      <c r="AT236" s="4"/>
      <c r="AU236" s="4"/>
      <c r="AV236" s="4"/>
      <c r="AW236" s="4"/>
      <c r="AX236" s="4"/>
      <c r="AY236" s="4"/>
    </row>
    <row r="237" spans="38:51" s="22" customFormat="1">
      <c r="AL237" s="103"/>
      <c r="AM237" s="4"/>
      <c r="AN237" s="4"/>
      <c r="AO237" s="4"/>
      <c r="AP237" s="4"/>
      <c r="AQ237" s="4"/>
      <c r="AR237" s="4"/>
      <c r="AS237" s="4"/>
      <c r="AT237" s="4"/>
      <c r="AU237" s="4"/>
      <c r="AV237" s="4"/>
      <c r="AW237" s="4"/>
      <c r="AX237" s="4"/>
      <c r="AY237" s="4"/>
    </row>
    <row r="238" spans="38:51" s="22" customFormat="1">
      <c r="AL238" s="103"/>
      <c r="AM238" s="4"/>
      <c r="AN238" s="4"/>
      <c r="AO238" s="4"/>
      <c r="AP238" s="4"/>
      <c r="AQ238" s="4"/>
      <c r="AR238" s="4"/>
      <c r="AS238" s="4"/>
      <c r="AT238" s="4"/>
      <c r="AU238" s="4"/>
      <c r="AV238" s="4"/>
      <c r="AW238" s="4"/>
      <c r="AX238" s="4"/>
      <c r="AY238" s="4"/>
    </row>
    <row r="239" spans="38:51" s="22" customFormat="1">
      <c r="AL239" s="103"/>
      <c r="AM239" s="4"/>
      <c r="AN239" s="4"/>
      <c r="AO239" s="4"/>
      <c r="AP239" s="4"/>
      <c r="AQ239" s="4"/>
      <c r="AR239" s="4"/>
      <c r="AS239" s="4"/>
      <c r="AT239" s="4"/>
      <c r="AU239" s="4"/>
      <c r="AV239" s="4"/>
      <c r="AW239" s="4"/>
      <c r="AX239" s="4"/>
      <c r="AY239" s="4"/>
    </row>
    <row r="240" spans="38:51" s="22" customFormat="1">
      <c r="AL240" s="103"/>
      <c r="AM240" s="4"/>
      <c r="AN240" s="4"/>
      <c r="AO240" s="4"/>
      <c r="AP240" s="4"/>
      <c r="AQ240" s="4"/>
      <c r="AR240" s="4"/>
      <c r="AS240" s="4"/>
      <c r="AT240" s="4"/>
      <c r="AU240" s="4"/>
      <c r="AV240" s="4"/>
      <c r="AW240" s="4"/>
      <c r="AX240" s="4"/>
      <c r="AY240" s="4"/>
    </row>
    <row r="241" spans="38:51" s="22" customFormat="1">
      <c r="AL241" s="103"/>
      <c r="AM241" s="4"/>
      <c r="AN241" s="4"/>
      <c r="AO241" s="4"/>
      <c r="AP241" s="4"/>
      <c r="AQ241" s="4"/>
      <c r="AR241" s="4"/>
      <c r="AS241" s="4"/>
      <c r="AT241" s="4"/>
      <c r="AU241" s="4"/>
      <c r="AV241" s="4"/>
      <c r="AW241" s="4"/>
      <c r="AX241" s="4"/>
      <c r="AY241" s="4"/>
    </row>
    <row r="242" spans="38:51" s="22" customFormat="1">
      <c r="AL242" s="103"/>
      <c r="AM242" s="4"/>
      <c r="AN242" s="4"/>
      <c r="AO242" s="4"/>
      <c r="AP242" s="4"/>
      <c r="AQ242" s="4"/>
      <c r="AR242" s="4"/>
      <c r="AS242" s="4"/>
      <c r="AT242" s="4"/>
      <c r="AU242" s="4"/>
      <c r="AV242" s="4"/>
      <c r="AW242" s="4"/>
      <c r="AX242" s="4"/>
      <c r="AY242" s="4"/>
    </row>
    <row r="243" spans="38:51" s="22" customFormat="1">
      <c r="AL243" s="103"/>
      <c r="AM243" s="4"/>
      <c r="AN243" s="4"/>
      <c r="AO243" s="4"/>
      <c r="AP243" s="4"/>
      <c r="AQ243" s="4"/>
      <c r="AR243" s="4"/>
      <c r="AS243" s="4"/>
      <c r="AT243" s="4"/>
      <c r="AU243" s="4"/>
      <c r="AV243" s="4"/>
      <c r="AW243" s="4"/>
      <c r="AX243" s="4"/>
      <c r="AY243" s="4"/>
    </row>
    <row r="244" spans="38:51" s="22" customFormat="1">
      <c r="AL244" s="103"/>
      <c r="AM244" s="4"/>
      <c r="AN244" s="4"/>
      <c r="AO244" s="4"/>
      <c r="AP244" s="4"/>
      <c r="AQ244" s="4"/>
      <c r="AR244" s="4"/>
      <c r="AS244" s="4"/>
      <c r="AT244" s="4"/>
      <c r="AU244" s="4"/>
      <c r="AV244" s="4"/>
      <c r="AW244" s="4"/>
      <c r="AX244" s="4"/>
      <c r="AY244" s="4"/>
    </row>
    <row r="245" spans="38:51" s="22" customFormat="1">
      <c r="AL245" s="103"/>
      <c r="AM245" s="4"/>
      <c r="AN245" s="4"/>
      <c r="AO245" s="4"/>
      <c r="AP245" s="4"/>
      <c r="AQ245" s="4"/>
      <c r="AR245" s="4"/>
      <c r="AS245" s="4"/>
      <c r="AT245" s="4"/>
      <c r="AU245" s="4"/>
      <c r="AV245" s="4"/>
      <c r="AW245" s="4"/>
      <c r="AX245" s="4"/>
      <c r="AY245" s="4"/>
    </row>
    <row r="246" spans="38:51" s="22" customFormat="1">
      <c r="AL246" s="103"/>
      <c r="AM246" s="4"/>
      <c r="AN246" s="4"/>
      <c r="AO246" s="4"/>
      <c r="AP246" s="4"/>
      <c r="AQ246" s="4"/>
      <c r="AR246" s="4"/>
      <c r="AS246" s="4"/>
      <c r="AT246" s="4"/>
      <c r="AU246" s="4"/>
      <c r="AV246" s="4"/>
      <c r="AW246" s="4"/>
      <c r="AX246" s="4"/>
      <c r="AY246" s="4"/>
    </row>
    <row r="247" spans="38:51" s="22" customFormat="1">
      <c r="AL247" s="103"/>
      <c r="AM247" s="4"/>
      <c r="AN247" s="4"/>
      <c r="AO247" s="4"/>
      <c r="AP247" s="4"/>
      <c r="AQ247" s="4"/>
      <c r="AR247" s="4"/>
      <c r="AS247" s="4"/>
      <c r="AT247" s="4"/>
      <c r="AU247" s="4"/>
      <c r="AV247" s="4"/>
      <c r="AW247" s="4"/>
      <c r="AX247" s="4"/>
      <c r="AY247" s="4"/>
    </row>
    <row r="248" spans="38:51" s="22" customFormat="1">
      <c r="AL248" s="103"/>
      <c r="AM248" s="4"/>
      <c r="AN248" s="4"/>
      <c r="AO248" s="4"/>
      <c r="AP248" s="4"/>
      <c r="AQ248" s="4"/>
      <c r="AR248" s="4"/>
      <c r="AS248" s="4"/>
      <c r="AT248" s="4"/>
      <c r="AU248" s="4"/>
      <c r="AV248" s="4"/>
      <c r="AW248" s="4"/>
      <c r="AX248" s="4"/>
      <c r="AY248" s="4"/>
    </row>
    <row r="249" spans="38:51" s="22" customFormat="1">
      <c r="AL249" s="103"/>
      <c r="AM249" s="4"/>
      <c r="AN249" s="4"/>
      <c r="AO249" s="4"/>
      <c r="AP249" s="4"/>
      <c r="AQ249" s="4"/>
      <c r="AR249" s="4"/>
      <c r="AS249" s="4"/>
      <c r="AT249" s="4"/>
      <c r="AU249" s="4"/>
      <c r="AV249" s="4"/>
      <c r="AW249" s="4"/>
      <c r="AX249" s="4"/>
      <c r="AY249" s="4"/>
    </row>
    <row r="250" spans="38:51" s="22" customFormat="1">
      <c r="AL250" s="103"/>
      <c r="AM250" s="4"/>
      <c r="AN250" s="4"/>
      <c r="AO250" s="4"/>
      <c r="AP250" s="4"/>
      <c r="AQ250" s="4"/>
      <c r="AR250" s="4"/>
      <c r="AS250" s="4"/>
      <c r="AT250" s="4"/>
      <c r="AU250" s="4"/>
      <c r="AV250" s="4"/>
      <c r="AW250" s="4"/>
      <c r="AX250" s="4"/>
      <c r="AY250" s="4"/>
    </row>
    <row r="251" spans="38:51" s="22" customFormat="1">
      <c r="AL251" s="103"/>
      <c r="AM251" s="4"/>
      <c r="AN251" s="4"/>
      <c r="AO251" s="4"/>
      <c r="AP251" s="4"/>
      <c r="AQ251" s="4"/>
      <c r="AR251" s="4"/>
      <c r="AS251" s="4"/>
      <c r="AT251" s="4"/>
      <c r="AU251" s="4"/>
      <c r="AV251" s="4"/>
      <c r="AW251" s="4"/>
      <c r="AX251" s="4"/>
      <c r="AY251" s="4"/>
    </row>
    <row r="252" spans="38:51" s="22" customFormat="1">
      <c r="AL252" s="103"/>
      <c r="AM252" s="4"/>
      <c r="AN252" s="4"/>
      <c r="AO252" s="4"/>
      <c r="AP252" s="4"/>
      <c r="AQ252" s="4"/>
      <c r="AR252" s="4"/>
      <c r="AS252" s="4"/>
      <c r="AT252" s="4"/>
      <c r="AU252" s="4"/>
      <c r="AV252" s="4"/>
      <c r="AW252" s="4"/>
      <c r="AX252" s="4"/>
      <c r="AY252" s="4"/>
    </row>
    <row r="253" spans="38:51" s="22" customFormat="1">
      <c r="AL253" s="103"/>
      <c r="AM253" s="4"/>
      <c r="AN253" s="4"/>
      <c r="AO253" s="4"/>
      <c r="AP253" s="4"/>
      <c r="AQ253" s="4"/>
      <c r="AR253" s="4"/>
      <c r="AS253" s="4"/>
      <c r="AT253" s="4"/>
      <c r="AU253" s="4"/>
      <c r="AV253" s="4"/>
      <c r="AW253" s="4"/>
      <c r="AX253" s="4"/>
      <c r="AY253" s="4"/>
    </row>
    <row r="254" spans="38:51" s="22" customFormat="1">
      <c r="AL254" s="103"/>
      <c r="AM254" s="4"/>
      <c r="AN254" s="4"/>
      <c r="AO254" s="4"/>
      <c r="AP254" s="4"/>
      <c r="AQ254" s="4"/>
      <c r="AR254" s="4"/>
      <c r="AS254" s="4"/>
      <c r="AT254" s="4"/>
      <c r="AU254" s="4"/>
      <c r="AV254" s="4"/>
      <c r="AW254" s="4"/>
      <c r="AX254" s="4"/>
      <c r="AY254" s="4"/>
    </row>
    <row r="255" spans="38:51" s="22" customFormat="1">
      <c r="AL255" s="103"/>
      <c r="AM255" s="4"/>
      <c r="AN255" s="4"/>
      <c r="AO255" s="4"/>
      <c r="AP255" s="4"/>
      <c r="AQ255" s="4"/>
      <c r="AR255" s="4"/>
      <c r="AS255" s="4"/>
      <c r="AT255" s="4"/>
      <c r="AU255" s="4"/>
      <c r="AV255" s="4"/>
      <c r="AW255" s="4"/>
      <c r="AX255" s="4"/>
      <c r="AY255" s="4"/>
    </row>
    <row r="256" spans="38:51" s="22" customFormat="1">
      <c r="AL256" s="103"/>
      <c r="AM256" s="4"/>
      <c r="AN256" s="4"/>
      <c r="AO256" s="4"/>
      <c r="AP256" s="4"/>
      <c r="AQ256" s="4"/>
      <c r="AR256" s="4"/>
      <c r="AS256" s="4"/>
      <c r="AT256" s="4"/>
      <c r="AU256" s="4"/>
      <c r="AV256" s="4"/>
      <c r="AW256" s="4"/>
      <c r="AX256" s="4"/>
      <c r="AY256" s="4"/>
    </row>
    <row r="257" spans="38:51" s="22" customFormat="1">
      <c r="AL257" s="103"/>
      <c r="AM257" s="4"/>
      <c r="AN257" s="4"/>
      <c r="AO257" s="4"/>
      <c r="AP257" s="4"/>
      <c r="AQ257" s="4"/>
      <c r="AR257" s="4"/>
      <c r="AS257" s="4"/>
      <c r="AT257" s="4"/>
      <c r="AU257" s="4"/>
      <c r="AV257" s="4"/>
      <c r="AW257" s="4"/>
      <c r="AX257" s="4"/>
      <c r="AY257" s="4"/>
    </row>
    <row r="258" spans="38:51" s="22" customFormat="1">
      <c r="AL258" s="103"/>
      <c r="AM258" s="4"/>
      <c r="AN258" s="4"/>
      <c r="AO258" s="4"/>
      <c r="AP258" s="4"/>
      <c r="AQ258" s="4"/>
      <c r="AR258" s="4"/>
      <c r="AS258" s="4"/>
      <c r="AT258" s="4"/>
      <c r="AU258" s="4"/>
      <c r="AV258" s="4"/>
      <c r="AW258" s="4"/>
      <c r="AX258" s="4"/>
      <c r="AY258" s="4"/>
    </row>
    <row r="259" spans="38:51" s="22" customFormat="1">
      <c r="AL259" s="103"/>
      <c r="AM259" s="4"/>
      <c r="AN259" s="4"/>
      <c r="AO259" s="4"/>
      <c r="AP259" s="4"/>
      <c r="AQ259" s="4"/>
      <c r="AR259" s="4"/>
      <c r="AS259" s="4"/>
      <c r="AT259" s="4"/>
      <c r="AU259" s="4"/>
      <c r="AV259" s="4"/>
      <c r="AW259" s="4"/>
      <c r="AX259" s="4"/>
      <c r="AY259" s="4"/>
    </row>
    <row r="260" spans="38:51" s="22" customFormat="1">
      <c r="AL260" s="103"/>
      <c r="AM260" s="4"/>
      <c r="AN260" s="4"/>
      <c r="AO260" s="4"/>
      <c r="AP260" s="4"/>
      <c r="AQ260" s="4"/>
      <c r="AR260" s="4"/>
      <c r="AS260" s="4"/>
      <c r="AT260" s="4"/>
      <c r="AU260" s="4"/>
      <c r="AV260" s="4"/>
      <c r="AW260" s="4"/>
      <c r="AX260" s="4"/>
      <c r="AY260" s="4"/>
    </row>
    <row r="261" spans="38:51" s="22" customFormat="1">
      <c r="AL261" s="103"/>
      <c r="AM261" s="4"/>
      <c r="AN261" s="4"/>
      <c r="AO261" s="4"/>
      <c r="AP261" s="4"/>
      <c r="AQ261" s="4"/>
      <c r="AR261" s="4"/>
      <c r="AS261" s="4"/>
      <c r="AT261" s="4"/>
      <c r="AU261" s="4"/>
      <c r="AV261" s="4"/>
      <c r="AW261" s="4"/>
      <c r="AX261" s="4"/>
      <c r="AY261" s="4"/>
    </row>
    <row r="262" spans="38:51" s="22" customFormat="1">
      <c r="AL262" s="103"/>
      <c r="AM262" s="4"/>
      <c r="AN262" s="4"/>
      <c r="AO262" s="4"/>
      <c r="AP262" s="4"/>
      <c r="AQ262" s="4"/>
      <c r="AR262" s="4"/>
      <c r="AS262" s="4"/>
      <c r="AT262" s="4"/>
      <c r="AU262" s="4"/>
      <c r="AV262" s="4"/>
      <c r="AW262" s="4"/>
      <c r="AX262" s="4"/>
      <c r="AY262" s="4"/>
    </row>
  </sheetData>
  <sheetProtection algorithmName="SHA-512" hashValue="hKz7Ktov+ukZHCYMB1N84apWbSBXY1vSBrpA1GFwpnirTyatOV9O/2D7SUnIf/VULtMNbUjdRr8JPaTPd7C3ow==" saltValue="Qj06lEqEck1u64YhdXlAaQ==" spinCount="100000" sheet="1" scenarios="1" formatRows="0" insertRows="0" insertHyperlinks="0" selectLockedCells="1"/>
  <dataConsolidate function="var"/>
  <mergeCells count="144">
    <mergeCell ref="H112:M112"/>
    <mergeCell ref="H119:M119"/>
    <mergeCell ref="AE105:AJ105"/>
    <mergeCell ref="AE112:AJ112"/>
    <mergeCell ref="AE119:AJ119"/>
    <mergeCell ref="P21:T21"/>
    <mergeCell ref="D105:F105"/>
    <mergeCell ref="B6:S6"/>
    <mergeCell ref="U6:AA6"/>
    <mergeCell ref="B8:E8"/>
    <mergeCell ref="B7:S7"/>
    <mergeCell ref="U7:AA8"/>
    <mergeCell ref="AB7:AK8"/>
    <mergeCell ref="F9:S9"/>
    <mergeCell ref="B9:E9"/>
    <mergeCell ref="Q47:AK47"/>
    <mergeCell ref="U19:AF19"/>
    <mergeCell ref="U20:AF20"/>
    <mergeCell ref="U21:AF21"/>
    <mergeCell ref="U22:AF22"/>
    <mergeCell ref="U23:AF23"/>
    <mergeCell ref="U24:AF24"/>
    <mergeCell ref="U25:AF25"/>
    <mergeCell ref="P25:T25"/>
    <mergeCell ref="B31:AK31"/>
    <mergeCell ref="P24:T24"/>
    <mergeCell ref="AG20:AK20"/>
    <mergeCell ref="B23:F23"/>
    <mergeCell ref="G23:M23"/>
    <mergeCell ref="D108:J108"/>
    <mergeCell ref="C61:E61"/>
    <mergeCell ref="C60:E60"/>
    <mergeCell ref="AF60:AJ60"/>
    <mergeCell ref="B40:AK40"/>
    <mergeCell ref="D101:G101"/>
    <mergeCell ref="P22:T22"/>
    <mergeCell ref="B26:AK26"/>
    <mergeCell ref="P23:T23"/>
    <mergeCell ref="AG22:AK22"/>
    <mergeCell ref="X61:AE61"/>
    <mergeCell ref="C62:I62"/>
    <mergeCell ref="U53:AJ54"/>
    <mergeCell ref="F60:M60"/>
    <mergeCell ref="F61:M61"/>
    <mergeCell ref="C53:R54"/>
    <mergeCell ref="C56:R56"/>
    <mergeCell ref="C57:R57"/>
    <mergeCell ref="C64:AJ94"/>
    <mergeCell ref="U57:AJ57"/>
    <mergeCell ref="U58:AJ58"/>
    <mergeCell ref="C98:AD98"/>
    <mergeCell ref="C58:R58"/>
    <mergeCell ref="H105:M105"/>
    <mergeCell ref="D112:F112"/>
    <mergeCell ref="AG24:AK24"/>
    <mergeCell ref="AG25:AK25"/>
    <mergeCell ref="N25:O25"/>
    <mergeCell ref="G25:M25"/>
    <mergeCell ref="B25:F25"/>
    <mergeCell ref="N24:O24"/>
    <mergeCell ref="G24:M24"/>
    <mergeCell ref="B24:F24"/>
    <mergeCell ref="B37:AK37"/>
    <mergeCell ref="B38:AK38"/>
    <mergeCell ref="B44:AK44"/>
    <mergeCell ref="B34:AK34"/>
    <mergeCell ref="B30:AK30"/>
    <mergeCell ref="B39:AK39"/>
    <mergeCell ref="U56:AJ56"/>
    <mergeCell ref="B27:AK28"/>
    <mergeCell ref="G46:P47"/>
    <mergeCell ref="Q46:AK46"/>
    <mergeCell ref="D103:G103"/>
    <mergeCell ref="D104:G104"/>
    <mergeCell ref="U60:W60"/>
    <mergeCell ref="X60:AE60"/>
    <mergeCell ref="U61:W61"/>
    <mergeCell ref="D115:O115"/>
    <mergeCell ref="J12:L12"/>
    <mergeCell ref="F12:I12"/>
    <mergeCell ref="M12:S12"/>
    <mergeCell ref="B35:AK35"/>
    <mergeCell ref="B36:AK36"/>
    <mergeCell ref="U50:AJ50"/>
    <mergeCell ref="B48:AK48"/>
    <mergeCell ref="B41:AK41"/>
    <mergeCell ref="B42:AK42"/>
    <mergeCell ref="B43:AK43"/>
    <mergeCell ref="B46:F47"/>
    <mergeCell ref="B32:AK32"/>
    <mergeCell ref="B33:AK33"/>
    <mergeCell ref="B12:E12"/>
    <mergeCell ref="B13:E13"/>
    <mergeCell ref="F13:S13"/>
    <mergeCell ref="D110:G110"/>
    <mergeCell ref="D111:G111"/>
    <mergeCell ref="AG21:AK21"/>
    <mergeCell ref="AG23:AK23"/>
    <mergeCell ref="G22:M22"/>
    <mergeCell ref="B20:F20"/>
    <mergeCell ref="AF61:AJ61"/>
    <mergeCell ref="AQ19:AT19"/>
    <mergeCell ref="B18:AK18"/>
    <mergeCell ref="F10:S10"/>
    <mergeCell ref="F11:S11"/>
    <mergeCell ref="B17:AK17"/>
    <mergeCell ref="B15:E15"/>
    <mergeCell ref="F15:S15"/>
    <mergeCell ref="B14:E14"/>
    <mergeCell ref="I16:S16"/>
    <mergeCell ref="AG19:AK19"/>
    <mergeCell ref="B16:H16"/>
    <mergeCell ref="N19:O19"/>
    <mergeCell ref="B19:F19"/>
    <mergeCell ref="G19:M19"/>
    <mergeCell ref="F14:S14"/>
    <mergeCell ref="P19:T19"/>
    <mergeCell ref="B10:E11"/>
    <mergeCell ref="U10:AA16"/>
    <mergeCell ref="AB10:AK16"/>
    <mergeCell ref="B2:L2"/>
    <mergeCell ref="N61:R61"/>
    <mergeCell ref="C99:AJ99"/>
    <mergeCell ref="C50:R50"/>
    <mergeCell ref="C51:R51"/>
    <mergeCell ref="C52:R52"/>
    <mergeCell ref="G20:M20"/>
    <mergeCell ref="B21:F21"/>
    <mergeCell ref="B29:AK29"/>
    <mergeCell ref="P2:U2"/>
    <mergeCell ref="B4:AK4"/>
    <mergeCell ref="B5:AK5"/>
    <mergeCell ref="F8:S8"/>
    <mergeCell ref="N22:O22"/>
    <mergeCell ref="B22:F22"/>
    <mergeCell ref="G21:M21"/>
    <mergeCell ref="N21:O21"/>
    <mergeCell ref="C55:R55"/>
    <mergeCell ref="C59:R59"/>
    <mergeCell ref="N60:R60"/>
    <mergeCell ref="N20:O20"/>
    <mergeCell ref="P20:T20"/>
    <mergeCell ref="AB6:AK6"/>
    <mergeCell ref="N23:O23"/>
  </mergeCells>
  <phoneticPr fontId="0" type="noConversion"/>
  <dataValidations count="12">
    <dataValidation type="textLength" allowBlank="1" showInputMessage="1" showErrorMessage="1" error="The datecode number must contain at least 5 digits." sqref="P21:P25">
      <formula1>5</formula1>
      <formula2>10</formula2>
    </dataValidation>
    <dataValidation type="list" allowBlank="1" showInputMessage="1" showErrorMessage="1" sqref="B20:F25">
      <formula1>INDEX(Table_Request,,Sel_Language)</formula1>
    </dataValidation>
    <dataValidation type="list" allowBlank="1" showInputMessage="1" showErrorMessage="1" sqref="AG20:AK25">
      <formula1>INDEX(Table_DetectionLevel,,Sel_Language)</formula1>
    </dataValidation>
    <dataValidation allowBlank="1" showInputMessage="1" sqref="G20:M25"/>
    <dataValidation type="list" allowBlank="1" showInputMessage="1" showErrorMessage="1" sqref="W46:X47">
      <formula1>Credit_note</formula1>
    </dataValidation>
    <dataValidation type="textLength" allowBlank="1" showInputMessage="1" showErrorMessage="1" error="The datecode must be at least 5 characters long." sqref="P20:T20">
      <formula1>5</formula1>
      <formula2>10</formula2>
    </dataValidation>
    <dataValidation type="list" allowBlank="1" showInputMessage="1" showErrorMessage="1" sqref="U21:AD21">
      <formula1>CHOOSE(Row_Request_2,list_technical,List_Repair,List_Administrative,List_Calibration)</formula1>
    </dataValidation>
    <dataValidation type="list" allowBlank="1" showInputMessage="1" showErrorMessage="1" sqref="U22:AD22">
      <formula1>CHOOSE(Row_Request_3,list_technical,List_Repair,List_Administrative,List_Calibration)</formula1>
    </dataValidation>
    <dataValidation type="list" allowBlank="1" showInputMessage="1" showErrorMessage="1" sqref="U23:AD23">
      <formula1>CHOOSE(Row_Request_4,list_technical,List_Repair,List_Administrative,List_Calibration)</formula1>
    </dataValidation>
    <dataValidation type="list" allowBlank="1" showInputMessage="1" showErrorMessage="1" sqref="U24:AD24">
      <formula1>CHOOSE(Row_Request_5,list_technical,List_Repair,List_Administrative,List_Calibration)</formula1>
    </dataValidation>
    <dataValidation type="list" allowBlank="1" showInputMessage="1" showErrorMessage="1" sqref="U25:AD25">
      <formula1>CHOOSE(Row_Request_6,list_technical,List_Repair,List_Administrative,List_Calibration)</formula1>
    </dataValidation>
    <dataValidation type="list" allowBlank="1" showInputMessage="1" showErrorMessage="1" sqref="U20:AF20">
      <formula1>CHOOSE(Row_Request_1,list_technical,List_Repair,List_Administrative,List_Calibration)</formula1>
    </dataValidation>
  </dataValidations>
  <printOptions horizontalCentered="1" verticalCentered="1"/>
  <pageMargins left="0.23622047244094499" right="0.23622047244094499" top="0.23622047244094499" bottom="0.39370078740157499" header="0.31496062992126" footer="0.196850393700787"/>
  <pageSetup paperSize="9" scale="70" fitToWidth="2" fitToHeight="2" orientation="portrait" r:id="rId1"/>
  <headerFooter alignWithMargins="0">
    <oddFooter>&amp;LYRa&amp;C&amp;8page &amp;P/&amp;N&amp;R&amp;8 CO.11.11.019.0 Ind. 6</oddFooter>
  </headerFooter>
  <rowBreaks count="1" manualBreakCount="1">
    <brk id="47" min="1"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Traduction!$B$1:$F$1</xm:f>
          </x14:formula1>
          <xm:sqref>O2</xm:sqref>
        </x14:dataValidation>
        <x14:dataValidation type="list" allowBlank="1" showInputMessage="1" showErrorMessage="1">
          <x14:formula1>
            <xm:f>Traduction!$B$1:$G$1</xm:f>
          </x14:formula1>
          <xm:sqref>P2:U2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5">
    <tabColor rgb="FFFFC000"/>
  </sheetPr>
  <dimension ref="B1:AY154"/>
  <sheetViews>
    <sheetView showGridLines="0" showZeros="0" zoomScale="80" zoomScaleNormal="80" zoomScaleSheetLayoutView="80" workbookViewId="0">
      <selection activeCell="AB8" sqref="AB8:AK12"/>
    </sheetView>
  </sheetViews>
  <sheetFormatPr defaultColWidth="8.85546875" defaultRowHeight="12.75"/>
  <cols>
    <col min="1" max="1" width="3.28515625" style="1" customWidth="1"/>
    <col min="2" max="2" width="5.42578125" style="1" customWidth="1"/>
    <col min="3" max="14" width="3.7109375" style="1" customWidth="1"/>
    <col min="15" max="15" width="4.7109375" style="1" customWidth="1"/>
    <col min="16" max="19" width="3.7109375" style="1" customWidth="1"/>
    <col min="20" max="20" width="3.85546875" style="1" customWidth="1"/>
    <col min="21" max="21" width="4.5703125" style="1" customWidth="1"/>
    <col min="22" max="27" width="3.7109375" style="1" customWidth="1"/>
    <col min="28" max="28" width="4.7109375" style="1" customWidth="1"/>
    <col min="29" max="30" width="3.7109375" style="1" customWidth="1"/>
    <col min="31" max="35" width="3.28515625" style="1" customWidth="1"/>
    <col min="36" max="36" width="6.5703125" style="1" customWidth="1"/>
    <col min="37" max="37" width="5.7109375" style="1" customWidth="1"/>
    <col min="38" max="38" width="5.28515625" style="101" customWidth="1"/>
    <col min="39" max="51" width="8.85546875" style="2"/>
    <col min="52" max="16384" width="8.85546875" style="1"/>
  </cols>
  <sheetData>
    <row r="1" spans="2:51" ht="13.5" thickBot="1"/>
    <row r="2" spans="2:51" ht="52.15" customHeight="1" thickTop="1" thickBot="1">
      <c r="B2" s="606" t="str">
        <f>INDEX(List_Title,1,Sel_Language)</f>
        <v>Return Material Authorization (RMA) request</v>
      </c>
      <c r="C2" s="607"/>
      <c r="D2" s="607"/>
      <c r="E2" s="607"/>
      <c r="F2" s="607"/>
      <c r="G2" s="607"/>
      <c r="H2" s="607"/>
      <c r="I2" s="607"/>
      <c r="J2" s="607"/>
      <c r="K2" s="607"/>
      <c r="L2" s="607"/>
      <c r="M2" s="607"/>
      <c r="N2" s="607"/>
      <c r="O2" s="607"/>
      <c r="P2" s="607"/>
      <c r="Q2" s="607"/>
      <c r="R2" s="607"/>
      <c r="S2" s="607"/>
      <c r="T2" s="607"/>
      <c r="U2" s="607"/>
      <c r="V2" s="607"/>
      <c r="W2" s="607"/>
      <c r="X2" s="607"/>
      <c r="Y2" s="607"/>
      <c r="Z2" s="607"/>
      <c r="AA2" s="607"/>
      <c r="AB2" s="607"/>
      <c r="AC2" s="607"/>
      <c r="AD2" s="607"/>
      <c r="AE2" s="607"/>
      <c r="AF2" s="607"/>
      <c r="AG2" s="607"/>
      <c r="AH2" s="607"/>
      <c r="AI2" s="607"/>
      <c r="AJ2" s="607"/>
      <c r="AK2" s="608"/>
      <c r="AM2" s="729" t="s">
        <v>104</v>
      </c>
      <c r="AN2" s="730"/>
      <c r="AO2" s="731"/>
      <c r="AP2" s="105"/>
      <c r="AQ2" s="105"/>
      <c r="AR2" s="105"/>
    </row>
    <row r="3" spans="2:51" s="3" customFormat="1" ht="25.9" customHeight="1" thickTop="1" thickBot="1">
      <c r="B3" s="732" t="str">
        <f>INDEX(List_Instruction,1,Sel_Language)</f>
        <v>To submit a Return Material Authorization (RMA) request, please complete ALL fields below.</v>
      </c>
      <c r="C3" s="733"/>
      <c r="D3" s="733"/>
      <c r="E3" s="733"/>
      <c r="F3" s="733"/>
      <c r="G3" s="733"/>
      <c r="H3" s="733"/>
      <c r="I3" s="733"/>
      <c r="J3" s="733"/>
      <c r="K3" s="733"/>
      <c r="L3" s="733"/>
      <c r="M3" s="733"/>
      <c r="N3" s="733"/>
      <c r="O3" s="733"/>
      <c r="P3" s="733"/>
      <c r="Q3" s="733"/>
      <c r="R3" s="733"/>
      <c r="S3" s="733"/>
      <c r="T3" s="733"/>
      <c r="U3" s="733"/>
      <c r="V3" s="733"/>
      <c r="W3" s="733"/>
      <c r="X3" s="733"/>
      <c r="Y3" s="733"/>
      <c r="Z3" s="733"/>
      <c r="AA3" s="733"/>
      <c r="AB3" s="733"/>
      <c r="AC3" s="733"/>
      <c r="AD3" s="733"/>
      <c r="AE3" s="733"/>
      <c r="AF3" s="733"/>
      <c r="AG3" s="733"/>
      <c r="AH3" s="733"/>
      <c r="AI3" s="733"/>
      <c r="AJ3" s="733"/>
      <c r="AK3" s="734"/>
      <c r="AL3" s="102"/>
      <c r="AM3" s="735" t="s">
        <v>69</v>
      </c>
      <c r="AN3" s="736"/>
      <c r="AO3" s="737"/>
      <c r="AP3"/>
      <c r="AQ3"/>
      <c r="AR3"/>
      <c r="AS3" s="20"/>
      <c r="AT3" s="20"/>
      <c r="AU3" s="20"/>
      <c r="AV3" s="20"/>
      <c r="AW3" s="20"/>
      <c r="AX3" s="20"/>
      <c r="AY3" s="20"/>
    </row>
    <row r="4" spans="2:51" ht="21.6" customHeight="1" thickBot="1">
      <c r="B4" s="738" t="str">
        <f>INDEX(List_cust,1,Sel_Language)</f>
        <v>CUSTOMER INFORMATION</v>
      </c>
      <c r="C4" s="739"/>
      <c r="D4" s="739"/>
      <c r="E4" s="739"/>
      <c r="F4" s="739"/>
      <c r="G4" s="739"/>
      <c r="H4" s="739"/>
      <c r="I4" s="739"/>
      <c r="J4" s="739"/>
      <c r="K4" s="739"/>
      <c r="L4" s="739"/>
      <c r="M4" s="95"/>
      <c r="N4" s="95"/>
      <c r="O4" s="95"/>
      <c r="P4" s="95"/>
      <c r="Q4" s="95"/>
      <c r="R4" s="95"/>
      <c r="S4" s="95"/>
      <c r="T4" s="95"/>
      <c r="U4" s="95"/>
      <c r="V4" s="96"/>
      <c r="W4" s="740" t="s">
        <v>61</v>
      </c>
      <c r="X4" s="740"/>
      <c r="Y4" s="740"/>
      <c r="Z4" s="740"/>
      <c r="AA4" s="740"/>
      <c r="AB4" s="741"/>
      <c r="AC4" s="741"/>
      <c r="AD4" s="741"/>
      <c r="AE4" s="741"/>
      <c r="AF4" s="741"/>
      <c r="AG4" s="741"/>
      <c r="AH4" s="741"/>
      <c r="AI4" s="741"/>
      <c r="AJ4" s="741"/>
      <c r="AK4" s="742"/>
    </row>
    <row r="5" spans="2:51" s="22" customFormat="1" ht="6" customHeight="1" thickBot="1">
      <c r="B5" s="21"/>
      <c r="C5" s="18"/>
      <c r="D5" s="18"/>
      <c r="E5" s="18"/>
      <c r="F5" s="18"/>
      <c r="G5" s="18"/>
      <c r="H5" s="18"/>
      <c r="I5" s="18"/>
      <c r="J5" s="18"/>
      <c r="K5" s="18"/>
      <c r="L5" s="18"/>
      <c r="M5" s="18"/>
      <c r="N5" s="18"/>
      <c r="O5" s="18"/>
      <c r="P5" s="18"/>
      <c r="Q5" s="18"/>
      <c r="R5" s="18"/>
      <c r="S5" s="18"/>
      <c r="T5" s="18"/>
      <c r="U5" s="18"/>
      <c r="V5" s="23"/>
      <c r="W5" s="23"/>
      <c r="X5" s="23"/>
      <c r="Y5" s="24"/>
      <c r="Z5" s="23"/>
      <c r="AA5" s="23"/>
      <c r="AB5" s="25"/>
      <c r="AC5" s="25"/>
      <c r="AD5" s="25"/>
      <c r="AE5" s="4"/>
      <c r="AF5" s="4"/>
      <c r="AG5" s="4"/>
      <c r="AH5" s="4"/>
      <c r="AI5" s="4"/>
      <c r="AJ5" s="4"/>
      <c r="AK5" s="85"/>
      <c r="AL5" s="103"/>
      <c r="AM5" s="4"/>
      <c r="AN5" s="4"/>
      <c r="AO5" s="4"/>
      <c r="AP5" s="4"/>
      <c r="AQ5" s="4"/>
      <c r="AR5" s="4"/>
      <c r="AS5" s="4"/>
      <c r="AT5" s="4"/>
      <c r="AU5" s="4"/>
      <c r="AV5" s="4"/>
      <c r="AW5" s="4"/>
      <c r="AX5" s="4"/>
      <c r="AY5" s="4"/>
    </row>
    <row r="6" spans="2:51" ht="24" customHeight="1">
      <c r="B6" s="540" t="str">
        <f>INDEX(List_company,1,Sel_Language)</f>
        <v>Company</v>
      </c>
      <c r="C6" s="541"/>
      <c r="D6" s="541"/>
      <c r="E6" s="542"/>
      <c r="F6" s="720" t="s">
        <v>275</v>
      </c>
      <c r="G6" s="721"/>
      <c r="H6" s="721"/>
      <c r="I6" s="721"/>
      <c r="J6" s="721"/>
      <c r="K6" s="721"/>
      <c r="L6" s="721"/>
      <c r="M6" s="721"/>
      <c r="N6" s="721"/>
      <c r="O6" s="721"/>
      <c r="P6" s="721"/>
      <c r="Q6" s="721"/>
      <c r="R6" s="721"/>
      <c r="S6" s="722"/>
      <c r="T6" s="47"/>
      <c r="U6" s="47"/>
      <c r="V6" s="48"/>
      <c r="W6" s="435" t="str">
        <f>INDEX(List_account,1,Sel_Language)</f>
        <v>Customer Account 
Number:</v>
      </c>
      <c r="X6" s="436"/>
      <c r="Y6" s="436"/>
      <c r="Z6" s="436"/>
      <c r="AA6" s="437"/>
      <c r="AB6" s="723"/>
      <c r="AC6" s="724"/>
      <c r="AD6" s="724"/>
      <c r="AE6" s="724"/>
      <c r="AF6" s="724"/>
      <c r="AG6" s="724"/>
      <c r="AH6" s="724"/>
      <c r="AI6" s="724"/>
      <c r="AJ6" s="724"/>
      <c r="AK6" s="725"/>
      <c r="AQ6" s="206"/>
      <c r="AR6" s="206"/>
      <c r="AS6" s="206"/>
    </row>
    <row r="7" spans="2:51" ht="24" customHeight="1">
      <c r="B7" s="409" t="str">
        <f>INDEX(List_contact,1,Sel_Language)</f>
        <v>Contact Name</v>
      </c>
      <c r="C7" s="410"/>
      <c r="D7" s="410"/>
      <c r="E7" s="411"/>
      <c r="F7" s="717" t="s">
        <v>276</v>
      </c>
      <c r="G7" s="718"/>
      <c r="H7" s="718"/>
      <c r="I7" s="718"/>
      <c r="J7" s="718"/>
      <c r="K7" s="718"/>
      <c r="L7" s="718"/>
      <c r="M7" s="718"/>
      <c r="N7" s="718"/>
      <c r="O7" s="718"/>
      <c r="P7" s="718"/>
      <c r="Q7" s="718"/>
      <c r="R7" s="718"/>
      <c r="S7" s="719"/>
      <c r="T7" s="47"/>
      <c r="U7" s="47"/>
      <c r="V7" s="48"/>
      <c r="W7" s="699"/>
      <c r="X7" s="700"/>
      <c r="Y7" s="700"/>
      <c r="Z7" s="700"/>
      <c r="AA7" s="701"/>
      <c r="AB7" s="726"/>
      <c r="AC7" s="727"/>
      <c r="AD7" s="727"/>
      <c r="AE7" s="727"/>
      <c r="AF7" s="727"/>
      <c r="AG7" s="727"/>
      <c r="AH7" s="727"/>
      <c r="AI7" s="727"/>
      <c r="AJ7" s="727"/>
      <c r="AK7" s="728"/>
    </row>
    <row r="8" spans="2:51" ht="18.600000000000001" customHeight="1">
      <c r="B8" s="429" t="str">
        <f>INDEX(List_address,1,Sel_Language)</f>
        <v>Address</v>
      </c>
      <c r="C8" s="430"/>
      <c r="D8" s="430"/>
      <c r="E8" s="431"/>
      <c r="F8" s="693" t="s">
        <v>277</v>
      </c>
      <c r="G8" s="694"/>
      <c r="H8" s="694"/>
      <c r="I8" s="694"/>
      <c r="J8" s="694"/>
      <c r="K8" s="694"/>
      <c r="L8" s="694"/>
      <c r="M8" s="694"/>
      <c r="N8" s="694"/>
      <c r="O8" s="694"/>
      <c r="P8" s="694"/>
      <c r="Q8" s="694"/>
      <c r="R8" s="694"/>
      <c r="S8" s="695"/>
      <c r="T8" s="47"/>
      <c r="U8" s="47"/>
      <c r="V8" s="48"/>
      <c r="W8" s="696" t="str">
        <f>INDEX(List_doc,1,Sel_Language)</f>
        <v>Customer documentation (delivery note, report, pictures)</v>
      </c>
      <c r="X8" s="697"/>
      <c r="Y8" s="697"/>
      <c r="Z8" s="697"/>
      <c r="AA8" s="698"/>
      <c r="AB8" s="702"/>
      <c r="AC8" s="703"/>
      <c r="AD8" s="703"/>
      <c r="AE8" s="703"/>
      <c r="AF8" s="703"/>
      <c r="AG8" s="703"/>
      <c r="AH8" s="703"/>
      <c r="AI8" s="703"/>
      <c r="AJ8" s="703"/>
      <c r="AK8" s="704"/>
    </row>
    <row r="9" spans="2:51" ht="18.600000000000001" customHeight="1">
      <c r="B9" s="432"/>
      <c r="C9" s="433"/>
      <c r="D9" s="433"/>
      <c r="E9" s="434"/>
      <c r="F9" s="709" t="s">
        <v>278</v>
      </c>
      <c r="G9" s="710"/>
      <c r="H9" s="710"/>
      <c r="I9" s="710"/>
      <c r="J9" s="710"/>
      <c r="K9" s="710"/>
      <c r="L9" s="710"/>
      <c r="M9" s="710"/>
      <c r="N9" s="710"/>
      <c r="O9" s="710"/>
      <c r="P9" s="710"/>
      <c r="Q9" s="710"/>
      <c r="R9" s="710"/>
      <c r="S9" s="711"/>
      <c r="T9" s="47"/>
      <c r="U9" s="47"/>
      <c r="V9" s="48"/>
      <c r="W9" s="438"/>
      <c r="X9" s="439"/>
      <c r="Y9" s="439"/>
      <c r="Z9" s="439"/>
      <c r="AA9" s="440"/>
      <c r="AB9" s="705"/>
      <c r="AC9" s="446"/>
      <c r="AD9" s="446"/>
      <c r="AE9" s="446"/>
      <c r="AF9" s="446"/>
      <c r="AG9" s="446"/>
      <c r="AH9" s="446"/>
      <c r="AI9" s="446"/>
      <c r="AJ9" s="446"/>
      <c r="AK9" s="447"/>
    </row>
    <row r="10" spans="2:51" ht="24" customHeight="1">
      <c r="B10" s="409" t="str">
        <f>INDEX(List_Zip,1,Sel_Language)</f>
        <v>Zip code</v>
      </c>
      <c r="C10" s="410"/>
      <c r="D10" s="410"/>
      <c r="E10" s="411"/>
      <c r="F10" s="712" t="s">
        <v>279</v>
      </c>
      <c r="G10" s="713"/>
      <c r="H10" s="714"/>
      <c r="I10" s="715" t="str">
        <f>INDEX(List_city,1,Sel_Language)</f>
        <v>City</v>
      </c>
      <c r="J10" s="716"/>
      <c r="K10" s="717" t="s">
        <v>280</v>
      </c>
      <c r="L10" s="718"/>
      <c r="M10" s="718"/>
      <c r="N10" s="718"/>
      <c r="O10" s="718"/>
      <c r="P10" s="718"/>
      <c r="Q10" s="718"/>
      <c r="R10" s="718"/>
      <c r="S10" s="719"/>
      <c r="T10" s="47"/>
      <c r="U10" s="47"/>
      <c r="V10" s="48"/>
      <c r="W10" s="438"/>
      <c r="X10" s="439"/>
      <c r="Y10" s="439"/>
      <c r="Z10" s="439"/>
      <c r="AA10" s="440"/>
      <c r="AB10" s="705"/>
      <c r="AC10" s="446"/>
      <c r="AD10" s="446"/>
      <c r="AE10" s="446"/>
      <c r="AF10" s="446"/>
      <c r="AG10" s="446"/>
      <c r="AH10" s="446"/>
      <c r="AI10" s="446"/>
      <c r="AJ10" s="446"/>
      <c r="AK10" s="447"/>
    </row>
    <row r="11" spans="2:51" ht="24" customHeight="1">
      <c r="B11" s="409" t="str">
        <f>INDEX(List_country,1,Sel_Language)</f>
        <v>Country</v>
      </c>
      <c r="C11" s="410"/>
      <c r="D11" s="410"/>
      <c r="E11" s="411"/>
      <c r="F11" s="678" t="s">
        <v>281</v>
      </c>
      <c r="G11" s="679"/>
      <c r="H11" s="679"/>
      <c r="I11" s="679"/>
      <c r="J11" s="679"/>
      <c r="K11" s="679"/>
      <c r="L11" s="679"/>
      <c r="M11" s="679"/>
      <c r="N11" s="679"/>
      <c r="O11" s="679"/>
      <c r="P11" s="679"/>
      <c r="Q11" s="679"/>
      <c r="R11" s="679"/>
      <c r="S11" s="680"/>
      <c r="T11" s="47"/>
      <c r="U11" s="47"/>
      <c r="V11" s="48"/>
      <c r="W11" s="438"/>
      <c r="X11" s="439"/>
      <c r="Y11" s="439"/>
      <c r="Z11" s="439"/>
      <c r="AA11" s="440"/>
      <c r="AB11" s="705"/>
      <c r="AC11" s="446"/>
      <c r="AD11" s="446"/>
      <c r="AE11" s="446"/>
      <c r="AF11" s="446"/>
      <c r="AG11" s="446"/>
      <c r="AH11" s="446"/>
      <c r="AI11" s="446"/>
      <c r="AJ11" s="446"/>
      <c r="AK11" s="447"/>
    </row>
    <row r="12" spans="2:51" ht="24" customHeight="1">
      <c r="B12" s="409" t="str">
        <f>INDEX(List_email,1,Sel_Language)</f>
        <v>Email</v>
      </c>
      <c r="C12" s="410"/>
      <c r="D12" s="410"/>
      <c r="E12" s="411"/>
      <c r="F12" s="681" t="s">
        <v>190</v>
      </c>
      <c r="G12" s="682"/>
      <c r="H12" s="682"/>
      <c r="I12" s="682"/>
      <c r="J12" s="682"/>
      <c r="K12" s="682"/>
      <c r="L12" s="682"/>
      <c r="M12" s="682"/>
      <c r="N12" s="682"/>
      <c r="O12" s="682"/>
      <c r="P12" s="682"/>
      <c r="Q12" s="682"/>
      <c r="R12" s="682"/>
      <c r="S12" s="683"/>
      <c r="T12" s="47"/>
      <c r="U12" s="47"/>
      <c r="V12" s="48"/>
      <c r="W12" s="699"/>
      <c r="X12" s="700"/>
      <c r="Y12" s="700"/>
      <c r="Z12" s="700"/>
      <c r="AA12" s="701"/>
      <c r="AB12" s="706"/>
      <c r="AC12" s="707"/>
      <c r="AD12" s="707"/>
      <c r="AE12" s="707"/>
      <c r="AF12" s="707"/>
      <c r="AG12" s="707"/>
      <c r="AH12" s="707"/>
      <c r="AI12" s="707"/>
      <c r="AJ12" s="707"/>
      <c r="AK12" s="708"/>
    </row>
    <row r="13" spans="2:51" ht="24" customHeight="1">
      <c r="B13" s="409" t="str">
        <f>INDEX(List_phone,1,Sel_Language)</f>
        <v>Phone</v>
      </c>
      <c r="C13" s="410"/>
      <c r="D13" s="410"/>
      <c r="E13" s="411"/>
      <c r="F13" s="678" t="s">
        <v>282</v>
      </c>
      <c r="G13" s="679"/>
      <c r="H13" s="679"/>
      <c r="I13" s="679"/>
      <c r="J13" s="679"/>
      <c r="K13" s="679"/>
      <c r="L13" s="679"/>
      <c r="M13" s="679"/>
      <c r="N13" s="679"/>
      <c r="O13" s="679"/>
      <c r="P13" s="679"/>
      <c r="Q13" s="679"/>
      <c r="R13" s="679"/>
      <c r="S13" s="680"/>
      <c r="T13" s="45"/>
      <c r="U13" s="45"/>
      <c r="V13" s="46"/>
      <c r="W13" s="684" t="str">
        <f>INDEX(List_info,1,Sel_Language)</f>
        <v>All information entered in this section must refer to the sold-to party.</v>
      </c>
      <c r="X13" s="685"/>
      <c r="Y13" s="685"/>
      <c r="Z13" s="685"/>
      <c r="AA13" s="685"/>
      <c r="AB13" s="685"/>
      <c r="AC13" s="685"/>
      <c r="AD13" s="685"/>
      <c r="AE13" s="685"/>
      <c r="AF13" s="685"/>
      <c r="AG13" s="685"/>
      <c r="AH13" s="685"/>
      <c r="AI13" s="685"/>
      <c r="AJ13" s="685"/>
      <c r="AK13" s="686"/>
    </row>
    <row r="14" spans="2:51" ht="24" customHeight="1" thickBot="1">
      <c r="B14" s="421" t="str">
        <f>INDEX(List_non,1,Sel_Language)</f>
        <v>Non conformity number</v>
      </c>
      <c r="C14" s="422"/>
      <c r="D14" s="422"/>
      <c r="E14" s="422"/>
      <c r="F14" s="422"/>
      <c r="G14" s="422"/>
      <c r="H14" s="423"/>
      <c r="I14" s="690">
        <v>20152801</v>
      </c>
      <c r="J14" s="691"/>
      <c r="K14" s="691"/>
      <c r="L14" s="691"/>
      <c r="M14" s="691"/>
      <c r="N14" s="691"/>
      <c r="O14" s="691"/>
      <c r="P14" s="691"/>
      <c r="Q14" s="691"/>
      <c r="R14" s="691"/>
      <c r="S14" s="692"/>
      <c r="T14" s="45"/>
      <c r="U14" s="45"/>
      <c r="V14" s="46"/>
      <c r="W14" s="687"/>
      <c r="X14" s="688"/>
      <c r="Y14" s="688"/>
      <c r="Z14" s="688"/>
      <c r="AA14" s="688"/>
      <c r="AB14" s="688"/>
      <c r="AC14" s="688"/>
      <c r="AD14" s="688"/>
      <c r="AE14" s="688"/>
      <c r="AF14" s="688"/>
      <c r="AG14" s="688"/>
      <c r="AH14" s="688"/>
      <c r="AI14" s="688"/>
      <c r="AJ14" s="688"/>
      <c r="AK14" s="689"/>
    </row>
    <row r="15" spans="2:51" ht="16.899999999999999" customHeight="1" thickBot="1">
      <c r="B15" s="406"/>
      <c r="C15" s="407"/>
      <c r="D15" s="407"/>
      <c r="E15" s="407"/>
      <c r="F15" s="407"/>
      <c r="G15" s="407"/>
      <c r="H15" s="407"/>
      <c r="I15" s="407"/>
      <c r="J15" s="407"/>
      <c r="K15" s="407"/>
      <c r="L15" s="407"/>
      <c r="M15" s="407"/>
      <c r="N15" s="407"/>
      <c r="O15" s="407"/>
      <c r="P15" s="407"/>
      <c r="Q15" s="407"/>
      <c r="R15" s="407"/>
      <c r="S15" s="407"/>
      <c r="T15" s="407"/>
      <c r="U15" s="407"/>
      <c r="V15" s="407"/>
      <c r="W15" s="407"/>
      <c r="X15" s="407"/>
      <c r="Y15" s="407"/>
      <c r="Z15" s="407"/>
      <c r="AA15" s="407"/>
      <c r="AB15" s="407"/>
      <c r="AC15" s="407"/>
      <c r="AD15" s="407"/>
      <c r="AE15" s="407"/>
      <c r="AF15" s="407"/>
      <c r="AG15" s="407"/>
      <c r="AH15" s="407"/>
      <c r="AI15" s="407"/>
      <c r="AJ15" s="407"/>
      <c r="AK15" s="408"/>
    </row>
    <row r="16" spans="2:51" ht="21.6" customHeight="1" thickTop="1" thickBot="1">
      <c r="B16" s="670" t="str">
        <f>INDEX(List_LEMProd,1,Sel_Language)</f>
        <v>LEM Product description</v>
      </c>
      <c r="C16" s="671"/>
      <c r="D16" s="671"/>
      <c r="E16" s="671"/>
      <c r="F16" s="671"/>
      <c r="G16" s="671"/>
      <c r="H16" s="671"/>
      <c r="I16" s="671"/>
      <c r="J16" s="671"/>
      <c r="K16" s="671"/>
      <c r="L16" s="671"/>
      <c r="M16" s="671"/>
      <c r="N16" s="671"/>
      <c r="O16" s="671"/>
      <c r="P16" s="671"/>
      <c r="Q16" s="671"/>
      <c r="R16" s="671"/>
      <c r="S16" s="671"/>
      <c r="T16" s="671"/>
      <c r="U16" s="671"/>
      <c r="V16" s="671"/>
      <c r="W16" s="671"/>
      <c r="X16" s="671"/>
      <c r="Y16" s="671"/>
      <c r="Z16" s="671"/>
      <c r="AA16" s="671"/>
      <c r="AB16" s="671"/>
      <c r="AC16" s="671"/>
      <c r="AD16" s="671"/>
      <c r="AE16" s="671"/>
      <c r="AF16" s="671"/>
      <c r="AG16" s="671"/>
      <c r="AH16" s="671"/>
      <c r="AI16" s="671"/>
      <c r="AJ16" s="671"/>
      <c r="AK16" s="672"/>
    </row>
    <row r="17" spans="2:51" ht="6" customHeight="1" thickTop="1" thickBot="1">
      <c r="B17" s="43"/>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2"/>
      <c r="AF17" s="2"/>
      <c r="AG17" s="2"/>
      <c r="AH17" s="2"/>
      <c r="AI17" s="2"/>
      <c r="AJ17" s="2"/>
      <c r="AK17" s="6"/>
    </row>
    <row r="18" spans="2:51" s="3" customFormat="1" ht="45" customHeight="1" thickBot="1">
      <c r="B18" s="673" t="str">
        <f>INDEX(List_type,1,Sel_Language)</f>
        <v xml:space="preserve">Type of request* </v>
      </c>
      <c r="C18" s="674"/>
      <c r="D18" s="674"/>
      <c r="E18" s="674"/>
      <c r="F18" s="675"/>
      <c r="G18" s="676" t="str">
        <f>INDEX(List_product,1,Sel_Language)</f>
        <v>LEM product concerned*
(e.g.: LF 2005-S/SP21)</v>
      </c>
      <c r="H18" s="674"/>
      <c r="I18" s="674"/>
      <c r="J18" s="674"/>
      <c r="K18" s="674"/>
      <c r="L18" s="674"/>
      <c r="M18" s="675"/>
      <c r="N18" s="676" t="str">
        <f>INDEX(List_quantity,1,Sel_Language)</f>
        <v>Quantity</v>
      </c>
      <c r="O18" s="675"/>
      <c r="P18" s="676" t="str">
        <f>INDEX(List_datecode,1,Sel_Language)</f>
        <v>Date code* 
(e.g.: 117228 - 717125 or 817125)</v>
      </c>
      <c r="Q18" s="674"/>
      <c r="R18" s="674"/>
      <c r="S18" s="675"/>
      <c r="T18" s="676" t="str">
        <f>INDEX(List_serial,1,Sel_Language)</f>
        <v>Serial 
Number</v>
      </c>
      <c r="U18" s="675"/>
      <c r="V18" s="676" t="str">
        <f>INDEX(List_reason,1,Sel_Language)</f>
        <v>Reason of return *</v>
      </c>
      <c r="W18" s="674"/>
      <c r="X18" s="674"/>
      <c r="Y18" s="674"/>
      <c r="Z18" s="674"/>
      <c r="AA18" s="674"/>
      <c r="AB18" s="674"/>
      <c r="AC18" s="674"/>
      <c r="AD18" s="674"/>
      <c r="AE18" s="676" t="str">
        <f>INDEX(List_error,1,Sel_Language)</f>
        <v>Error 
code</v>
      </c>
      <c r="AF18" s="675"/>
      <c r="AG18" s="676" t="str">
        <f>INDEX(List_detection,1,Sel_Language)</f>
        <v>Detection level *</v>
      </c>
      <c r="AH18" s="674"/>
      <c r="AI18" s="674"/>
      <c r="AJ18" s="674"/>
      <c r="AK18" s="677"/>
      <c r="AL18" s="186"/>
      <c r="AM18" s="396"/>
      <c r="AN18" s="396"/>
      <c r="AO18" s="396"/>
      <c r="AP18" s="396"/>
      <c r="AQ18" s="396"/>
      <c r="AR18" s="396"/>
      <c r="AS18" s="396"/>
      <c r="AT18" s="396"/>
    </row>
    <row r="19" spans="2:51" ht="19.899999999999999" customHeight="1">
      <c r="B19" s="658" t="s">
        <v>21</v>
      </c>
      <c r="C19" s="659"/>
      <c r="D19" s="659"/>
      <c r="E19" s="659"/>
      <c r="F19" s="660"/>
      <c r="G19" s="661"/>
      <c r="H19" s="659"/>
      <c r="I19" s="659"/>
      <c r="J19" s="659"/>
      <c r="K19" s="659"/>
      <c r="L19" s="659"/>
      <c r="M19" s="660"/>
      <c r="N19" s="661" t="s">
        <v>283</v>
      </c>
      <c r="O19" s="660"/>
      <c r="P19" s="662">
        <v>115010</v>
      </c>
      <c r="Q19" s="663"/>
      <c r="R19" s="663"/>
      <c r="S19" s="664"/>
      <c r="T19" s="661" t="s">
        <v>284</v>
      </c>
      <c r="U19" s="660"/>
      <c r="V19" s="665" t="s">
        <v>58</v>
      </c>
      <c r="W19" s="666"/>
      <c r="X19" s="666"/>
      <c r="Y19" s="666"/>
      <c r="Z19" s="666"/>
      <c r="AA19" s="666"/>
      <c r="AB19" s="666"/>
      <c r="AC19" s="666"/>
      <c r="AD19" s="666"/>
      <c r="AE19" s="667" t="e">
        <f ca="1">IF(Sel_Reason_1="","",OFFSET(INDEX(CHOOSE(Row_Request_1,list_technical,List_Repair,List_Administrative,List_Calibration),MATCH(Sel_Reason_1,CHOOSE(Row_Request_1,list_technical,List_Repair,List_Administrative,List_Calibration),0),1),0,1))</f>
        <v>#VALUE!</v>
      </c>
      <c r="AF19" s="668"/>
      <c r="AG19" s="665" t="s">
        <v>63</v>
      </c>
      <c r="AH19" s="666"/>
      <c r="AI19" s="666"/>
      <c r="AJ19" s="666"/>
      <c r="AK19" s="669"/>
      <c r="AL19" s="104"/>
      <c r="AU19" s="1"/>
      <c r="AV19" s="1"/>
      <c r="AW19" s="1"/>
      <c r="AX19" s="1"/>
      <c r="AY19" s="1"/>
    </row>
    <row r="20" spans="2:51" ht="19.899999999999999" customHeight="1">
      <c r="B20" s="650"/>
      <c r="C20" s="651"/>
      <c r="D20" s="651"/>
      <c r="E20" s="651"/>
      <c r="F20" s="652"/>
      <c r="G20" s="653"/>
      <c r="H20" s="651"/>
      <c r="I20" s="651"/>
      <c r="J20" s="651"/>
      <c r="K20" s="651"/>
      <c r="L20" s="651"/>
      <c r="M20" s="652"/>
      <c r="N20" s="653"/>
      <c r="O20" s="652"/>
      <c r="P20" s="654"/>
      <c r="Q20" s="655"/>
      <c r="R20" s="655"/>
      <c r="S20" s="656"/>
      <c r="T20" s="653"/>
      <c r="U20" s="652"/>
      <c r="V20" s="647"/>
      <c r="W20" s="648"/>
      <c r="X20" s="648"/>
      <c r="Y20" s="648"/>
      <c r="Z20" s="648"/>
      <c r="AA20" s="648"/>
      <c r="AB20" s="648"/>
      <c r="AC20" s="648"/>
      <c r="AD20" s="657"/>
      <c r="AE20" s="645"/>
      <c r="AF20" s="646"/>
      <c r="AG20" s="647"/>
      <c r="AH20" s="648"/>
      <c r="AI20" s="648"/>
      <c r="AJ20" s="648"/>
      <c r="AK20" s="649"/>
      <c r="AU20" s="1"/>
      <c r="AV20" s="1"/>
      <c r="AW20" s="1"/>
      <c r="AX20" s="1"/>
      <c r="AY20" s="1"/>
    </row>
    <row r="21" spans="2:51" ht="19.899999999999999" customHeight="1">
      <c r="B21" s="650"/>
      <c r="C21" s="651"/>
      <c r="D21" s="651"/>
      <c r="E21" s="651"/>
      <c r="F21" s="652"/>
      <c r="G21" s="653"/>
      <c r="H21" s="651"/>
      <c r="I21" s="651"/>
      <c r="J21" s="651"/>
      <c r="K21" s="651"/>
      <c r="L21" s="651"/>
      <c r="M21" s="652"/>
      <c r="N21" s="653"/>
      <c r="O21" s="652"/>
      <c r="P21" s="654"/>
      <c r="Q21" s="655"/>
      <c r="R21" s="655"/>
      <c r="S21" s="656"/>
      <c r="T21" s="653"/>
      <c r="U21" s="652"/>
      <c r="V21" s="647"/>
      <c r="W21" s="648"/>
      <c r="X21" s="648"/>
      <c r="Y21" s="648"/>
      <c r="Z21" s="648"/>
      <c r="AA21" s="648"/>
      <c r="AB21" s="648"/>
      <c r="AC21" s="648"/>
      <c r="AD21" s="648"/>
      <c r="AE21" s="645"/>
      <c r="AF21" s="646"/>
      <c r="AG21" s="647"/>
      <c r="AH21" s="648"/>
      <c r="AI21" s="648"/>
      <c r="AJ21" s="648"/>
      <c r="AK21" s="649"/>
      <c r="AU21" s="1"/>
      <c r="AV21" s="1"/>
      <c r="AW21" s="1"/>
      <c r="AX21" s="1"/>
      <c r="AY21" s="1"/>
    </row>
    <row r="22" spans="2:51" ht="19.899999999999999" customHeight="1">
      <c r="B22" s="650"/>
      <c r="C22" s="651"/>
      <c r="D22" s="651"/>
      <c r="E22" s="651"/>
      <c r="F22" s="652"/>
      <c r="G22" s="653"/>
      <c r="H22" s="651"/>
      <c r="I22" s="651"/>
      <c r="J22" s="651"/>
      <c r="K22" s="651"/>
      <c r="L22" s="651"/>
      <c r="M22" s="652"/>
      <c r="N22" s="653"/>
      <c r="O22" s="652"/>
      <c r="P22" s="654"/>
      <c r="Q22" s="655"/>
      <c r="R22" s="655"/>
      <c r="S22" s="656"/>
      <c r="T22" s="653"/>
      <c r="U22" s="652"/>
      <c r="V22" s="647"/>
      <c r="W22" s="648"/>
      <c r="X22" s="648"/>
      <c r="Y22" s="648"/>
      <c r="Z22" s="648"/>
      <c r="AA22" s="648"/>
      <c r="AB22" s="648"/>
      <c r="AC22" s="648"/>
      <c r="AD22" s="648"/>
      <c r="AE22" s="645"/>
      <c r="AF22" s="646"/>
      <c r="AG22" s="647"/>
      <c r="AH22" s="648"/>
      <c r="AI22" s="648"/>
      <c r="AJ22" s="648"/>
      <c r="AK22" s="649"/>
      <c r="AU22" s="1"/>
      <c r="AV22" s="1"/>
      <c r="AW22" s="1"/>
      <c r="AX22" s="1"/>
      <c r="AY22" s="1"/>
    </row>
    <row r="23" spans="2:51" ht="19.899999999999999" customHeight="1">
      <c r="B23" s="650"/>
      <c r="C23" s="651"/>
      <c r="D23" s="651"/>
      <c r="E23" s="651"/>
      <c r="F23" s="652"/>
      <c r="G23" s="653"/>
      <c r="H23" s="651"/>
      <c r="I23" s="651"/>
      <c r="J23" s="651"/>
      <c r="K23" s="651"/>
      <c r="L23" s="651"/>
      <c r="M23" s="652"/>
      <c r="N23" s="653"/>
      <c r="O23" s="652"/>
      <c r="P23" s="654"/>
      <c r="Q23" s="655"/>
      <c r="R23" s="655"/>
      <c r="S23" s="656"/>
      <c r="T23" s="653"/>
      <c r="U23" s="652"/>
      <c r="V23" s="647"/>
      <c r="W23" s="648"/>
      <c r="X23" s="648"/>
      <c r="Y23" s="648"/>
      <c r="Z23" s="648"/>
      <c r="AA23" s="648"/>
      <c r="AB23" s="648"/>
      <c r="AC23" s="648"/>
      <c r="AD23" s="648"/>
      <c r="AE23" s="645"/>
      <c r="AF23" s="646"/>
      <c r="AG23" s="647"/>
      <c r="AH23" s="648"/>
      <c r="AI23" s="648"/>
      <c r="AJ23" s="648"/>
      <c r="AK23" s="649"/>
      <c r="AU23" s="1"/>
      <c r="AV23" s="1"/>
      <c r="AW23" s="1"/>
      <c r="AX23" s="1"/>
      <c r="AY23" s="1"/>
    </row>
    <row r="24" spans="2:51" ht="19.899999999999999" customHeight="1" thickBot="1">
      <c r="B24" s="638"/>
      <c r="C24" s="639"/>
      <c r="D24" s="639"/>
      <c r="E24" s="639"/>
      <c r="F24" s="640"/>
      <c r="G24" s="641"/>
      <c r="H24" s="639"/>
      <c r="I24" s="639"/>
      <c r="J24" s="639"/>
      <c r="K24" s="639"/>
      <c r="L24" s="639"/>
      <c r="M24" s="640"/>
      <c r="N24" s="641"/>
      <c r="O24" s="640"/>
      <c r="P24" s="642"/>
      <c r="Q24" s="643"/>
      <c r="R24" s="643"/>
      <c r="S24" s="644"/>
      <c r="T24" s="641"/>
      <c r="U24" s="640"/>
      <c r="V24" s="630"/>
      <c r="W24" s="631"/>
      <c r="X24" s="631"/>
      <c r="Y24" s="631"/>
      <c r="Z24" s="631"/>
      <c r="AA24" s="631"/>
      <c r="AB24" s="631"/>
      <c r="AC24" s="631"/>
      <c r="AD24" s="631"/>
      <c r="AE24" s="628"/>
      <c r="AF24" s="629"/>
      <c r="AG24" s="630"/>
      <c r="AH24" s="631"/>
      <c r="AI24" s="631"/>
      <c r="AJ24" s="631"/>
      <c r="AK24" s="632"/>
      <c r="AU24" s="1"/>
      <c r="AV24" s="1"/>
      <c r="AW24" s="1"/>
      <c r="AX24" s="1"/>
      <c r="AY24" s="1"/>
    </row>
    <row r="25" spans="2:51" ht="19.899999999999999" customHeight="1" thickBot="1">
      <c r="B25" s="633" t="str">
        <f>INDEX(List_mandatory,1,Sel_Language)</f>
        <v>* Mandatory Fields</v>
      </c>
      <c r="C25" s="634"/>
      <c r="D25" s="634"/>
      <c r="E25" s="634"/>
      <c r="F25" s="634"/>
      <c r="G25" s="634"/>
      <c r="H25" s="634"/>
      <c r="I25" s="634"/>
      <c r="J25" s="634"/>
      <c r="K25" s="634"/>
      <c r="L25" s="634"/>
      <c r="M25" s="634"/>
      <c r="N25" s="634"/>
      <c r="O25" s="634"/>
      <c r="P25" s="634"/>
      <c r="Q25" s="634"/>
      <c r="R25" s="634"/>
      <c r="S25" s="634"/>
      <c r="T25" s="634"/>
      <c r="U25" s="634"/>
      <c r="V25" s="634"/>
      <c r="W25" s="634"/>
      <c r="X25" s="634"/>
      <c r="Y25" s="634"/>
      <c r="Z25" s="634"/>
      <c r="AA25" s="634"/>
      <c r="AB25" s="634"/>
      <c r="AC25" s="634"/>
      <c r="AD25" s="634"/>
      <c r="AE25" s="2"/>
      <c r="AF25" s="2"/>
      <c r="AG25" s="2"/>
      <c r="AH25" s="2"/>
      <c r="AI25" s="2"/>
      <c r="AJ25" s="2"/>
      <c r="AK25" s="6"/>
    </row>
    <row r="26" spans="2:51" ht="19.899999999999999" customHeight="1">
      <c r="B26" s="496" t="str">
        <f>INDEX(List_prob,1,Sel_Language)</f>
        <v>Describe the problem: * Please be as specific as possible, photos and additionnal comments are encouraged</v>
      </c>
      <c r="C26" s="497"/>
      <c r="D26" s="497"/>
      <c r="E26" s="497"/>
      <c r="F26" s="497"/>
      <c r="G26" s="497"/>
      <c r="H26" s="497"/>
      <c r="I26" s="497"/>
      <c r="J26" s="497"/>
      <c r="K26" s="497"/>
      <c r="L26" s="497"/>
      <c r="M26" s="497"/>
      <c r="N26" s="497"/>
      <c r="O26" s="497"/>
      <c r="P26" s="497"/>
      <c r="Q26" s="497"/>
      <c r="R26" s="497"/>
      <c r="S26" s="497"/>
      <c r="T26" s="497"/>
      <c r="U26" s="497"/>
      <c r="V26" s="497"/>
      <c r="W26" s="497"/>
      <c r="X26" s="497"/>
      <c r="Y26" s="497"/>
      <c r="Z26" s="497"/>
      <c r="AA26" s="497"/>
      <c r="AB26" s="497"/>
      <c r="AC26" s="497"/>
      <c r="AD26" s="497"/>
      <c r="AE26" s="497"/>
      <c r="AF26" s="497"/>
      <c r="AG26" s="497"/>
      <c r="AH26" s="497"/>
      <c r="AI26" s="497"/>
      <c r="AJ26" s="497"/>
      <c r="AK26" s="498"/>
    </row>
    <row r="27" spans="2:51" ht="4.9000000000000004" customHeight="1" thickBot="1">
      <c r="B27" s="499"/>
      <c r="C27" s="500"/>
      <c r="D27" s="500"/>
      <c r="E27" s="500"/>
      <c r="F27" s="500"/>
      <c r="G27" s="500"/>
      <c r="H27" s="500"/>
      <c r="I27" s="500"/>
      <c r="J27" s="500"/>
      <c r="K27" s="500"/>
      <c r="L27" s="500"/>
      <c r="M27" s="500"/>
      <c r="N27" s="500"/>
      <c r="O27" s="500"/>
      <c r="P27" s="500"/>
      <c r="Q27" s="500"/>
      <c r="R27" s="500"/>
      <c r="S27" s="500"/>
      <c r="T27" s="500"/>
      <c r="U27" s="500"/>
      <c r="V27" s="500"/>
      <c r="W27" s="500"/>
      <c r="X27" s="500"/>
      <c r="Y27" s="500"/>
      <c r="Z27" s="500"/>
      <c r="AA27" s="500"/>
      <c r="AB27" s="500"/>
      <c r="AC27" s="500"/>
      <c r="AD27" s="500"/>
      <c r="AE27" s="500"/>
      <c r="AF27" s="500"/>
      <c r="AG27" s="500"/>
      <c r="AH27" s="500"/>
      <c r="AI27" s="500"/>
      <c r="AJ27" s="500"/>
      <c r="AK27" s="501"/>
    </row>
    <row r="28" spans="2:51">
      <c r="B28" s="635"/>
      <c r="C28" s="636"/>
      <c r="D28" s="636"/>
      <c r="E28" s="636"/>
      <c r="F28" s="636"/>
      <c r="G28" s="636"/>
      <c r="H28" s="636"/>
      <c r="I28" s="636"/>
      <c r="J28" s="636"/>
      <c r="K28" s="636"/>
      <c r="L28" s="636"/>
      <c r="M28" s="636"/>
      <c r="N28" s="636"/>
      <c r="O28" s="636"/>
      <c r="P28" s="636"/>
      <c r="Q28" s="636"/>
      <c r="R28" s="636"/>
      <c r="S28" s="636"/>
      <c r="T28" s="636"/>
      <c r="U28" s="636"/>
      <c r="V28" s="636"/>
      <c r="W28" s="636"/>
      <c r="X28" s="636"/>
      <c r="Y28" s="636"/>
      <c r="Z28" s="636"/>
      <c r="AA28" s="636"/>
      <c r="AB28" s="636"/>
      <c r="AC28" s="636"/>
      <c r="AD28" s="636"/>
      <c r="AE28" s="636"/>
      <c r="AF28" s="636"/>
      <c r="AG28" s="636"/>
      <c r="AH28" s="636"/>
      <c r="AI28" s="636"/>
      <c r="AJ28" s="636"/>
      <c r="AK28" s="637"/>
    </row>
    <row r="29" spans="2:51">
      <c r="B29" s="506"/>
      <c r="C29" s="507"/>
      <c r="D29" s="507"/>
      <c r="E29" s="507"/>
      <c r="F29" s="507"/>
      <c r="G29" s="507"/>
      <c r="H29" s="507"/>
      <c r="I29" s="507"/>
      <c r="J29" s="507"/>
      <c r="K29" s="507"/>
      <c r="L29" s="507"/>
      <c r="M29" s="507"/>
      <c r="N29" s="507"/>
      <c r="O29" s="507"/>
      <c r="P29" s="507"/>
      <c r="Q29" s="507"/>
      <c r="R29" s="507"/>
      <c r="S29" s="507"/>
      <c r="T29" s="507"/>
      <c r="U29" s="507"/>
      <c r="V29" s="507"/>
      <c r="W29" s="507"/>
      <c r="X29" s="507"/>
      <c r="Y29" s="507"/>
      <c r="Z29" s="507"/>
      <c r="AA29" s="507"/>
      <c r="AB29" s="507"/>
      <c r="AC29" s="507"/>
      <c r="AD29" s="507"/>
      <c r="AE29" s="507"/>
      <c r="AF29" s="507"/>
      <c r="AG29" s="507"/>
      <c r="AH29" s="507"/>
      <c r="AI29" s="507"/>
      <c r="AJ29" s="507"/>
      <c r="AK29" s="508"/>
    </row>
    <row r="30" spans="2:51">
      <c r="B30" s="506"/>
      <c r="C30" s="507"/>
      <c r="D30" s="507"/>
      <c r="E30" s="507"/>
      <c r="F30" s="507"/>
      <c r="G30" s="507"/>
      <c r="H30" s="507"/>
      <c r="I30" s="507"/>
      <c r="J30" s="507"/>
      <c r="K30" s="507"/>
      <c r="L30" s="507"/>
      <c r="M30" s="507"/>
      <c r="N30" s="507"/>
      <c r="O30" s="507"/>
      <c r="P30" s="507"/>
      <c r="Q30" s="507"/>
      <c r="R30" s="507"/>
      <c r="S30" s="507"/>
      <c r="T30" s="507"/>
      <c r="U30" s="507"/>
      <c r="V30" s="507"/>
      <c r="W30" s="507"/>
      <c r="X30" s="507"/>
      <c r="Y30" s="507"/>
      <c r="Z30" s="507"/>
      <c r="AA30" s="507"/>
      <c r="AB30" s="507"/>
      <c r="AC30" s="507"/>
      <c r="AD30" s="507"/>
      <c r="AE30" s="507"/>
      <c r="AF30" s="507"/>
      <c r="AG30" s="507"/>
      <c r="AH30" s="507"/>
      <c r="AI30" s="507"/>
      <c r="AJ30" s="507"/>
      <c r="AK30" s="508"/>
    </row>
    <row r="31" spans="2:51">
      <c r="B31" s="506"/>
      <c r="C31" s="507"/>
      <c r="D31" s="507"/>
      <c r="E31" s="507"/>
      <c r="F31" s="507"/>
      <c r="G31" s="507"/>
      <c r="H31" s="507"/>
      <c r="I31" s="507"/>
      <c r="J31" s="507"/>
      <c r="K31" s="507"/>
      <c r="L31" s="507"/>
      <c r="M31" s="507"/>
      <c r="N31" s="507"/>
      <c r="O31" s="507"/>
      <c r="P31" s="507"/>
      <c r="Q31" s="507"/>
      <c r="R31" s="507"/>
      <c r="S31" s="507"/>
      <c r="T31" s="507"/>
      <c r="U31" s="507"/>
      <c r="V31" s="507"/>
      <c r="W31" s="507"/>
      <c r="X31" s="507"/>
      <c r="Y31" s="507"/>
      <c r="Z31" s="507"/>
      <c r="AA31" s="507"/>
      <c r="AB31" s="507"/>
      <c r="AC31" s="507"/>
      <c r="AD31" s="507"/>
      <c r="AE31" s="507"/>
      <c r="AF31" s="507"/>
      <c r="AG31" s="507"/>
      <c r="AH31" s="507"/>
      <c r="AI31" s="507"/>
      <c r="AJ31" s="507"/>
      <c r="AK31" s="508"/>
    </row>
    <row r="32" spans="2:51">
      <c r="B32" s="506"/>
      <c r="C32" s="507"/>
      <c r="D32" s="507"/>
      <c r="E32" s="507"/>
      <c r="F32" s="507"/>
      <c r="G32" s="507"/>
      <c r="H32" s="507"/>
      <c r="I32" s="507"/>
      <c r="J32" s="507"/>
      <c r="K32" s="507"/>
      <c r="L32" s="507"/>
      <c r="M32" s="507"/>
      <c r="N32" s="507"/>
      <c r="O32" s="507"/>
      <c r="P32" s="507"/>
      <c r="Q32" s="507"/>
      <c r="R32" s="507"/>
      <c r="S32" s="507"/>
      <c r="T32" s="507"/>
      <c r="U32" s="507"/>
      <c r="V32" s="507"/>
      <c r="W32" s="507"/>
      <c r="X32" s="507"/>
      <c r="Y32" s="507"/>
      <c r="Z32" s="507"/>
      <c r="AA32" s="507"/>
      <c r="AB32" s="507"/>
      <c r="AC32" s="507"/>
      <c r="AD32" s="507"/>
      <c r="AE32" s="507"/>
      <c r="AF32" s="507"/>
      <c r="AG32" s="507"/>
      <c r="AH32" s="507"/>
      <c r="AI32" s="507"/>
      <c r="AJ32" s="507"/>
      <c r="AK32" s="508"/>
    </row>
    <row r="33" spans="2:37">
      <c r="B33" s="506"/>
      <c r="C33" s="507"/>
      <c r="D33" s="507"/>
      <c r="E33" s="507"/>
      <c r="F33" s="507"/>
      <c r="G33" s="507"/>
      <c r="H33" s="507"/>
      <c r="I33" s="507"/>
      <c r="J33" s="507"/>
      <c r="K33" s="507"/>
      <c r="L33" s="507"/>
      <c r="M33" s="507"/>
      <c r="N33" s="507"/>
      <c r="O33" s="507"/>
      <c r="P33" s="507"/>
      <c r="Q33" s="507"/>
      <c r="R33" s="507"/>
      <c r="S33" s="507"/>
      <c r="T33" s="507"/>
      <c r="U33" s="507"/>
      <c r="V33" s="507"/>
      <c r="W33" s="507"/>
      <c r="X33" s="507"/>
      <c r="Y33" s="507"/>
      <c r="Z33" s="507"/>
      <c r="AA33" s="507"/>
      <c r="AB33" s="507"/>
      <c r="AC33" s="507"/>
      <c r="AD33" s="507"/>
      <c r="AE33" s="507"/>
      <c r="AF33" s="507"/>
      <c r="AG33" s="507"/>
      <c r="AH33" s="507"/>
      <c r="AI33" s="507"/>
      <c r="AJ33" s="507"/>
      <c r="AK33" s="508"/>
    </row>
    <row r="34" spans="2:37">
      <c r="B34" s="506"/>
      <c r="C34" s="507"/>
      <c r="D34" s="507"/>
      <c r="E34" s="507"/>
      <c r="F34" s="507"/>
      <c r="G34" s="507"/>
      <c r="H34" s="507"/>
      <c r="I34" s="507"/>
      <c r="J34" s="507"/>
      <c r="K34" s="507"/>
      <c r="L34" s="507"/>
      <c r="M34" s="507"/>
      <c r="N34" s="507"/>
      <c r="O34" s="507"/>
      <c r="P34" s="507"/>
      <c r="Q34" s="507"/>
      <c r="R34" s="507"/>
      <c r="S34" s="507"/>
      <c r="T34" s="507"/>
      <c r="U34" s="507"/>
      <c r="V34" s="507"/>
      <c r="W34" s="507"/>
      <c r="X34" s="507"/>
      <c r="Y34" s="507"/>
      <c r="Z34" s="507"/>
      <c r="AA34" s="507"/>
      <c r="AB34" s="507"/>
      <c r="AC34" s="507"/>
      <c r="AD34" s="507"/>
      <c r="AE34" s="507"/>
      <c r="AF34" s="507"/>
      <c r="AG34" s="507"/>
      <c r="AH34" s="507"/>
      <c r="AI34" s="507"/>
      <c r="AJ34" s="507"/>
      <c r="AK34" s="508"/>
    </row>
    <row r="35" spans="2:37">
      <c r="B35" s="506"/>
      <c r="C35" s="507"/>
      <c r="D35" s="507"/>
      <c r="E35" s="507"/>
      <c r="F35" s="507"/>
      <c r="G35" s="507"/>
      <c r="H35" s="507"/>
      <c r="I35" s="507"/>
      <c r="J35" s="507"/>
      <c r="K35" s="507"/>
      <c r="L35" s="507"/>
      <c r="M35" s="507"/>
      <c r="N35" s="507"/>
      <c r="O35" s="507"/>
      <c r="P35" s="507"/>
      <c r="Q35" s="507"/>
      <c r="R35" s="507"/>
      <c r="S35" s="507"/>
      <c r="T35" s="507"/>
      <c r="U35" s="507"/>
      <c r="V35" s="507"/>
      <c r="W35" s="507"/>
      <c r="X35" s="507"/>
      <c r="Y35" s="507"/>
      <c r="Z35" s="507"/>
      <c r="AA35" s="507"/>
      <c r="AB35" s="507"/>
      <c r="AC35" s="507"/>
      <c r="AD35" s="507"/>
      <c r="AE35" s="507"/>
      <c r="AF35" s="507"/>
      <c r="AG35" s="507"/>
      <c r="AH35" s="507"/>
      <c r="AI35" s="507"/>
      <c r="AJ35" s="507"/>
      <c r="AK35" s="508"/>
    </row>
    <row r="36" spans="2:37">
      <c r="B36" s="506"/>
      <c r="C36" s="507"/>
      <c r="D36" s="507"/>
      <c r="E36" s="507"/>
      <c r="F36" s="507"/>
      <c r="G36" s="507"/>
      <c r="H36" s="507"/>
      <c r="I36" s="507"/>
      <c r="J36" s="507"/>
      <c r="K36" s="507"/>
      <c r="L36" s="507"/>
      <c r="M36" s="507"/>
      <c r="N36" s="507"/>
      <c r="O36" s="507"/>
      <c r="P36" s="507"/>
      <c r="Q36" s="507"/>
      <c r="R36" s="507"/>
      <c r="S36" s="507"/>
      <c r="T36" s="507"/>
      <c r="U36" s="507"/>
      <c r="V36" s="507"/>
      <c r="W36" s="507"/>
      <c r="X36" s="507"/>
      <c r="Y36" s="507"/>
      <c r="Z36" s="507"/>
      <c r="AA36" s="507"/>
      <c r="AB36" s="507"/>
      <c r="AC36" s="507"/>
      <c r="AD36" s="507"/>
      <c r="AE36" s="507"/>
      <c r="AF36" s="507"/>
      <c r="AG36" s="507"/>
      <c r="AH36" s="507"/>
      <c r="AI36" s="507"/>
      <c r="AJ36" s="507"/>
      <c r="AK36" s="508"/>
    </row>
    <row r="37" spans="2:37">
      <c r="B37" s="506"/>
      <c r="C37" s="507"/>
      <c r="D37" s="507"/>
      <c r="E37" s="507"/>
      <c r="F37" s="507"/>
      <c r="G37" s="507"/>
      <c r="H37" s="507"/>
      <c r="I37" s="507"/>
      <c r="J37" s="507"/>
      <c r="K37" s="507"/>
      <c r="L37" s="507"/>
      <c r="M37" s="507"/>
      <c r="N37" s="507"/>
      <c r="O37" s="507"/>
      <c r="P37" s="507"/>
      <c r="Q37" s="507"/>
      <c r="R37" s="507"/>
      <c r="S37" s="507"/>
      <c r="T37" s="507"/>
      <c r="U37" s="507"/>
      <c r="V37" s="507"/>
      <c r="W37" s="507"/>
      <c r="X37" s="507"/>
      <c r="Y37" s="507"/>
      <c r="Z37" s="507"/>
      <c r="AA37" s="507"/>
      <c r="AB37" s="507"/>
      <c r="AC37" s="507"/>
      <c r="AD37" s="507"/>
      <c r="AE37" s="507"/>
      <c r="AF37" s="507"/>
      <c r="AG37" s="507"/>
      <c r="AH37" s="507"/>
      <c r="AI37" s="507"/>
      <c r="AJ37" s="507"/>
      <c r="AK37" s="508"/>
    </row>
    <row r="38" spans="2:37">
      <c r="B38" s="506"/>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07"/>
      <c r="AG38" s="507"/>
      <c r="AH38" s="507"/>
      <c r="AI38" s="507"/>
      <c r="AJ38" s="507"/>
      <c r="AK38" s="508"/>
    </row>
    <row r="39" spans="2:37">
      <c r="B39" s="506"/>
      <c r="C39" s="507"/>
      <c r="D39" s="507"/>
      <c r="E39" s="507"/>
      <c r="F39" s="507"/>
      <c r="G39" s="507"/>
      <c r="H39" s="507"/>
      <c r="I39" s="507"/>
      <c r="J39" s="507"/>
      <c r="K39" s="507"/>
      <c r="L39" s="507"/>
      <c r="M39" s="507"/>
      <c r="N39" s="507"/>
      <c r="O39" s="507"/>
      <c r="P39" s="507"/>
      <c r="Q39" s="507"/>
      <c r="R39" s="507"/>
      <c r="S39" s="507"/>
      <c r="T39" s="507"/>
      <c r="U39" s="507"/>
      <c r="V39" s="507"/>
      <c r="W39" s="507"/>
      <c r="X39" s="507"/>
      <c r="Y39" s="507"/>
      <c r="Z39" s="507"/>
      <c r="AA39" s="507"/>
      <c r="AB39" s="507"/>
      <c r="AC39" s="507"/>
      <c r="AD39" s="507"/>
      <c r="AE39" s="507"/>
      <c r="AF39" s="507"/>
      <c r="AG39" s="507"/>
      <c r="AH39" s="507"/>
      <c r="AI39" s="507"/>
      <c r="AJ39" s="507"/>
      <c r="AK39" s="508"/>
    </row>
    <row r="40" spans="2:37">
      <c r="B40" s="506"/>
      <c r="C40" s="507"/>
      <c r="D40" s="507"/>
      <c r="E40" s="507"/>
      <c r="F40" s="507"/>
      <c r="G40" s="507"/>
      <c r="H40" s="507"/>
      <c r="I40" s="507"/>
      <c r="J40" s="507"/>
      <c r="K40" s="507"/>
      <c r="L40" s="507"/>
      <c r="M40" s="507"/>
      <c r="N40" s="507"/>
      <c r="O40" s="507"/>
      <c r="P40" s="507"/>
      <c r="Q40" s="507"/>
      <c r="R40" s="507"/>
      <c r="S40" s="507"/>
      <c r="T40" s="507"/>
      <c r="U40" s="507"/>
      <c r="V40" s="507"/>
      <c r="W40" s="507"/>
      <c r="X40" s="507"/>
      <c r="Y40" s="507"/>
      <c r="Z40" s="507"/>
      <c r="AA40" s="507"/>
      <c r="AB40" s="507"/>
      <c r="AC40" s="507"/>
      <c r="AD40" s="507"/>
      <c r="AE40" s="507"/>
      <c r="AF40" s="507"/>
      <c r="AG40" s="507"/>
      <c r="AH40" s="507"/>
      <c r="AI40" s="507"/>
      <c r="AJ40" s="507"/>
      <c r="AK40" s="508"/>
    </row>
    <row r="41" spans="2:37">
      <c r="B41" s="506"/>
      <c r="C41" s="507"/>
      <c r="D41" s="507"/>
      <c r="E41" s="507"/>
      <c r="F41" s="507"/>
      <c r="G41" s="507"/>
      <c r="H41" s="507"/>
      <c r="I41" s="507"/>
      <c r="J41" s="507"/>
      <c r="K41" s="507"/>
      <c r="L41" s="507"/>
      <c r="M41" s="507"/>
      <c r="N41" s="507"/>
      <c r="O41" s="507"/>
      <c r="P41" s="507"/>
      <c r="Q41" s="507"/>
      <c r="R41" s="507"/>
      <c r="S41" s="507"/>
      <c r="T41" s="507"/>
      <c r="U41" s="507"/>
      <c r="V41" s="507"/>
      <c r="W41" s="507"/>
      <c r="X41" s="507"/>
      <c r="Y41" s="507"/>
      <c r="Z41" s="507"/>
      <c r="AA41" s="507"/>
      <c r="AB41" s="507"/>
      <c r="AC41" s="507"/>
      <c r="AD41" s="507"/>
      <c r="AE41" s="507"/>
      <c r="AF41" s="507"/>
      <c r="AG41" s="507"/>
      <c r="AH41" s="507"/>
      <c r="AI41" s="507"/>
      <c r="AJ41" s="507"/>
      <c r="AK41" s="508"/>
    </row>
    <row r="42" spans="2:37">
      <c r="B42" s="506"/>
      <c r="C42" s="507"/>
      <c r="D42" s="507"/>
      <c r="E42" s="507"/>
      <c r="F42" s="507"/>
      <c r="G42" s="507"/>
      <c r="H42" s="507"/>
      <c r="I42" s="507"/>
      <c r="J42" s="507"/>
      <c r="K42" s="507"/>
      <c r="L42" s="507"/>
      <c r="M42" s="507"/>
      <c r="N42" s="507"/>
      <c r="O42" s="507"/>
      <c r="P42" s="507"/>
      <c r="Q42" s="507"/>
      <c r="R42" s="507"/>
      <c r="S42" s="507"/>
      <c r="T42" s="507"/>
      <c r="U42" s="507"/>
      <c r="V42" s="507"/>
      <c r="W42" s="507"/>
      <c r="X42" s="507"/>
      <c r="Y42" s="507"/>
      <c r="Z42" s="507"/>
      <c r="AA42" s="507"/>
      <c r="AB42" s="507"/>
      <c r="AC42" s="507"/>
      <c r="AD42" s="507"/>
      <c r="AE42" s="507"/>
      <c r="AF42" s="507"/>
      <c r="AG42" s="507"/>
      <c r="AH42" s="507"/>
      <c r="AI42" s="507"/>
      <c r="AJ42" s="507"/>
      <c r="AK42" s="508"/>
    </row>
    <row r="43" spans="2:37">
      <c r="B43" s="506"/>
      <c r="C43" s="507"/>
      <c r="D43" s="507"/>
      <c r="E43" s="507"/>
      <c r="F43" s="507"/>
      <c r="G43" s="507"/>
      <c r="H43" s="507"/>
      <c r="I43" s="507"/>
      <c r="J43" s="507"/>
      <c r="K43" s="507"/>
      <c r="L43" s="507"/>
      <c r="M43" s="507"/>
      <c r="N43" s="507"/>
      <c r="O43" s="507"/>
      <c r="P43" s="507"/>
      <c r="Q43" s="507"/>
      <c r="R43" s="507"/>
      <c r="S43" s="507"/>
      <c r="T43" s="507"/>
      <c r="U43" s="507"/>
      <c r="V43" s="507"/>
      <c r="W43" s="507"/>
      <c r="X43" s="507"/>
      <c r="Y43" s="507"/>
      <c r="Z43" s="507"/>
      <c r="AA43" s="507"/>
      <c r="AB43" s="507"/>
      <c r="AC43" s="507"/>
      <c r="AD43" s="507"/>
      <c r="AE43" s="507"/>
      <c r="AF43" s="507"/>
      <c r="AG43" s="507"/>
      <c r="AH43" s="507"/>
      <c r="AI43" s="507"/>
      <c r="AJ43" s="507"/>
      <c r="AK43" s="508"/>
    </row>
    <row r="44" spans="2:37">
      <c r="B44" s="506"/>
      <c r="C44" s="507"/>
      <c r="D44" s="507"/>
      <c r="E44" s="507"/>
      <c r="F44" s="507"/>
      <c r="G44" s="507"/>
      <c r="H44" s="507"/>
      <c r="I44" s="507"/>
      <c r="J44" s="507"/>
      <c r="K44" s="507"/>
      <c r="L44" s="507"/>
      <c r="M44" s="507"/>
      <c r="N44" s="507"/>
      <c r="O44" s="507"/>
      <c r="P44" s="507"/>
      <c r="Q44" s="507"/>
      <c r="R44" s="507"/>
      <c r="S44" s="507"/>
      <c r="T44" s="507"/>
      <c r="U44" s="507"/>
      <c r="V44" s="507"/>
      <c r="W44" s="507"/>
      <c r="X44" s="507"/>
      <c r="Y44" s="507"/>
      <c r="Z44" s="507"/>
      <c r="AA44" s="507"/>
      <c r="AB44" s="507"/>
      <c r="AC44" s="507"/>
      <c r="AD44" s="507"/>
      <c r="AE44" s="507"/>
      <c r="AF44" s="507"/>
      <c r="AG44" s="507"/>
      <c r="AH44" s="507"/>
      <c r="AI44" s="507"/>
      <c r="AJ44" s="507"/>
      <c r="AK44" s="508"/>
    </row>
    <row r="45" spans="2:37">
      <c r="B45" s="506"/>
      <c r="C45" s="507"/>
      <c r="D45" s="507"/>
      <c r="E45" s="507"/>
      <c r="F45" s="507"/>
      <c r="G45" s="507"/>
      <c r="H45" s="507"/>
      <c r="I45" s="507"/>
      <c r="J45" s="507"/>
      <c r="K45" s="507"/>
      <c r="L45" s="507"/>
      <c r="M45" s="507"/>
      <c r="N45" s="507"/>
      <c r="O45" s="507"/>
      <c r="P45" s="507"/>
      <c r="Q45" s="507"/>
      <c r="R45" s="507"/>
      <c r="S45" s="507"/>
      <c r="T45" s="507"/>
      <c r="U45" s="507"/>
      <c r="V45" s="507"/>
      <c r="W45" s="507"/>
      <c r="X45" s="507"/>
      <c r="Y45" s="507"/>
      <c r="Z45" s="507"/>
      <c r="AA45" s="507"/>
      <c r="AB45" s="507"/>
      <c r="AC45" s="507"/>
      <c r="AD45" s="507"/>
      <c r="AE45" s="507"/>
      <c r="AF45" s="507"/>
      <c r="AG45" s="507"/>
      <c r="AH45" s="507"/>
      <c r="AI45" s="507"/>
      <c r="AJ45" s="507"/>
      <c r="AK45" s="508"/>
    </row>
    <row r="46" spans="2:37">
      <c r="B46" s="506"/>
      <c r="C46" s="507"/>
      <c r="D46" s="507"/>
      <c r="E46" s="507"/>
      <c r="F46" s="507"/>
      <c r="G46" s="507"/>
      <c r="H46" s="507"/>
      <c r="I46" s="507"/>
      <c r="J46" s="507"/>
      <c r="K46" s="507"/>
      <c r="L46" s="507"/>
      <c r="M46" s="507"/>
      <c r="N46" s="507"/>
      <c r="O46" s="507"/>
      <c r="P46" s="507"/>
      <c r="Q46" s="507"/>
      <c r="R46" s="507"/>
      <c r="S46" s="507"/>
      <c r="T46" s="507"/>
      <c r="U46" s="507"/>
      <c r="V46" s="507"/>
      <c r="W46" s="507"/>
      <c r="X46" s="507"/>
      <c r="Y46" s="507"/>
      <c r="Z46" s="507"/>
      <c r="AA46" s="507"/>
      <c r="AB46" s="507"/>
      <c r="AC46" s="507"/>
      <c r="AD46" s="507"/>
      <c r="AE46" s="507"/>
      <c r="AF46" s="507"/>
      <c r="AG46" s="507"/>
      <c r="AH46" s="507"/>
      <c r="AI46" s="507"/>
      <c r="AJ46" s="507"/>
      <c r="AK46" s="508"/>
    </row>
    <row r="47" spans="2:37">
      <c r="B47" s="506"/>
      <c r="C47" s="507"/>
      <c r="D47" s="507"/>
      <c r="E47" s="507"/>
      <c r="F47" s="507"/>
      <c r="G47" s="507"/>
      <c r="H47" s="507"/>
      <c r="I47" s="507"/>
      <c r="J47" s="507"/>
      <c r="K47" s="507"/>
      <c r="L47" s="507"/>
      <c r="M47" s="507"/>
      <c r="N47" s="507"/>
      <c r="O47" s="507"/>
      <c r="P47" s="507"/>
      <c r="Q47" s="507"/>
      <c r="R47" s="507"/>
      <c r="S47" s="507"/>
      <c r="T47" s="507"/>
      <c r="U47" s="507"/>
      <c r="V47" s="507"/>
      <c r="W47" s="507"/>
      <c r="X47" s="507"/>
      <c r="Y47" s="507"/>
      <c r="Z47" s="507"/>
      <c r="AA47" s="507"/>
      <c r="AB47" s="507"/>
      <c r="AC47" s="507"/>
      <c r="AD47" s="507"/>
      <c r="AE47" s="507"/>
      <c r="AF47" s="507"/>
      <c r="AG47" s="507"/>
      <c r="AH47" s="507"/>
      <c r="AI47" s="507"/>
      <c r="AJ47" s="507"/>
      <c r="AK47" s="508"/>
    </row>
    <row r="48" spans="2:37">
      <c r="B48" s="506"/>
      <c r="C48" s="507"/>
      <c r="D48" s="507"/>
      <c r="E48" s="507"/>
      <c r="F48" s="507"/>
      <c r="G48" s="507"/>
      <c r="H48" s="507"/>
      <c r="I48" s="507"/>
      <c r="J48" s="507"/>
      <c r="K48" s="507"/>
      <c r="L48" s="507"/>
      <c r="M48" s="507"/>
      <c r="N48" s="507"/>
      <c r="O48" s="507"/>
      <c r="P48" s="507"/>
      <c r="Q48" s="507"/>
      <c r="R48" s="507"/>
      <c r="S48" s="507"/>
      <c r="T48" s="507"/>
      <c r="U48" s="507"/>
      <c r="V48" s="507"/>
      <c r="W48" s="507"/>
      <c r="X48" s="507"/>
      <c r="Y48" s="507"/>
      <c r="Z48" s="507"/>
      <c r="AA48" s="507"/>
      <c r="AB48" s="507"/>
      <c r="AC48" s="507"/>
      <c r="AD48" s="507"/>
      <c r="AE48" s="507"/>
      <c r="AF48" s="507"/>
      <c r="AG48" s="507"/>
      <c r="AH48" s="507"/>
      <c r="AI48" s="507"/>
      <c r="AJ48" s="507"/>
      <c r="AK48" s="508"/>
    </row>
    <row r="49" spans="2:51">
      <c r="B49" s="506"/>
      <c r="C49" s="507"/>
      <c r="D49" s="507"/>
      <c r="E49" s="507"/>
      <c r="F49" s="507"/>
      <c r="G49" s="507"/>
      <c r="H49" s="507"/>
      <c r="I49" s="507"/>
      <c r="J49" s="507"/>
      <c r="K49" s="507"/>
      <c r="L49" s="507"/>
      <c r="M49" s="507"/>
      <c r="N49" s="507"/>
      <c r="O49" s="507"/>
      <c r="P49" s="507"/>
      <c r="Q49" s="507"/>
      <c r="R49" s="507"/>
      <c r="S49" s="507"/>
      <c r="T49" s="507"/>
      <c r="U49" s="507"/>
      <c r="V49" s="507"/>
      <c r="W49" s="507"/>
      <c r="X49" s="507"/>
      <c r="Y49" s="507"/>
      <c r="Z49" s="507"/>
      <c r="AA49" s="507"/>
      <c r="AB49" s="507"/>
      <c r="AC49" s="507"/>
      <c r="AD49" s="507"/>
      <c r="AE49" s="507"/>
      <c r="AF49" s="507"/>
      <c r="AG49" s="507"/>
      <c r="AH49" s="507"/>
      <c r="AI49" s="507"/>
      <c r="AJ49" s="507"/>
      <c r="AK49" s="508"/>
    </row>
    <row r="50" spans="2:51">
      <c r="B50" s="506"/>
      <c r="C50" s="507"/>
      <c r="D50" s="507"/>
      <c r="E50" s="507"/>
      <c r="F50" s="507"/>
      <c r="G50" s="507"/>
      <c r="H50" s="507"/>
      <c r="I50" s="507"/>
      <c r="J50" s="507"/>
      <c r="K50" s="507"/>
      <c r="L50" s="507"/>
      <c r="M50" s="507"/>
      <c r="N50" s="507"/>
      <c r="O50" s="507"/>
      <c r="P50" s="507"/>
      <c r="Q50" s="507"/>
      <c r="R50" s="507"/>
      <c r="S50" s="507"/>
      <c r="T50" s="507"/>
      <c r="U50" s="507"/>
      <c r="V50" s="507"/>
      <c r="W50" s="507"/>
      <c r="X50" s="507"/>
      <c r="Y50" s="507"/>
      <c r="Z50" s="507"/>
      <c r="AA50" s="507"/>
      <c r="AB50" s="507"/>
      <c r="AC50" s="507"/>
      <c r="AD50" s="507"/>
      <c r="AE50" s="507"/>
      <c r="AF50" s="507"/>
      <c r="AG50" s="507"/>
      <c r="AH50" s="507"/>
      <c r="AI50" s="507"/>
      <c r="AJ50" s="507"/>
      <c r="AK50" s="508"/>
    </row>
    <row r="51" spans="2:51">
      <c r="B51" s="506"/>
      <c r="C51" s="507"/>
      <c r="D51" s="507"/>
      <c r="E51" s="507"/>
      <c r="F51" s="507"/>
      <c r="G51" s="507"/>
      <c r="H51" s="507"/>
      <c r="I51" s="507"/>
      <c r="J51" s="507"/>
      <c r="K51" s="507"/>
      <c r="L51" s="507"/>
      <c r="M51" s="507"/>
      <c r="N51" s="507"/>
      <c r="O51" s="507"/>
      <c r="P51" s="507"/>
      <c r="Q51" s="507"/>
      <c r="R51" s="507"/>
      <c r="S51" s="507"/>
      <c r="T51" s="507"/>
      <c r="U51" s="507"/>
      <c r="V51" s="507"/>
      <c r="W51" s="507"/>
      <c r="X51" s="507"/>
      <c r="Y51" s="507"/>
      <c r="Z51" s="507"/>
      <c r="AA51" s="507"/>
      <c r="AB51" s="507"/>
      <c r="AC51" s="507"/>
      <c r="AD51" s="507"/>
      <c r="AE51" s="507"/>
      <c r="AF51" s="507"/>
      <c r="AG51" s="507"/>
      <c r="AH51" s="507"/>
      <c r="AI51" s="507"/>
      <c r="AJ51" s="507"/>
      <c r="AK51" s="508"/>
    </row>
    <row r="52" spans="2:51">
      <c r="B52" s="506"/>
      <c r="C52" s="507"/>
      <c r="D52" s="507"/>
      <c r="E52" s="507"/>
      <c r="F52" s="507"/>
      <c r="G52" s="507"/>
      <c r="H52" s="507"/>
      <c r="I52" s="507"/>
      <c r="J52" s="507"/>
      <c r="K52" s="507"/>
      <c r="L52" s="507"/>
      <c r="M52" s="507"/>
      <c r="N52" s="507"/>
      <c r="O52" s="507"/>
      <c r="P52" s="507"/>
      <c r="Q52" s="507"/>
      <c r="R52" s="507"/>
      <c r="S52" s="507"/>
      <c r="T52" s="507"/>
      <c r="U52" s="507"/>
      <c r="V52" s="507"/>
      <c r="W52" s="507"/>
      <c r="X52" s="507"/>
      <c r="Y52" s="507"/>
      <c r="Z52" s="507"/>
      <c r="AA52" s="507"/>
      <c r="AB52" s="507"/>
      <c r="AC52" s="507"/>
      <c r="AD52" s="507"/>
      <c r="AE52" s="507"/>
      <c r="AF52" s="507"/>
      <c r="AG52" s="507"/>
      <c r="AH52" s="507"/>
      <c r="AI52" s="507"/>
      <c r="AJ52" s="507"/>
      <c r="AK52" s="508"/>
    </row>
    <row r="53" spans="2:51" s="3" customFormat="1">
      <c r="B53" s="506"/>
      <c r="C53" s="507"/>
      <c r="D53" s="507"/>
      <c r="E53" s="507"/>
      <c r="F53" s="507"/>
      <c r="G53" s="507"/>
      <c r="H53" s="507"/>
      <c r="I53" s="507"/>
      <c r="J53" s="507"/>
      <c r="K53" s="507"/>
      <c r="L53" s="507"/>
      <c r="M53" s="507"/>
      <c r="N53" s="507"/>
      <c r="O53" s="507"/>
      <c r="P53" s="507"/>
      <c r="Q53" s="507"/>
      <c r="R53" s="507"/>
      <c r="S53" s="507"/>
      <c r="T53" s="507"/>
      <c r="U53" s="507"/>
      <c r="V53" s="507"/>
      <c r="W53" s="507"/>
      <c r="X53" s="507"/>
      <c r="Y53" s="507"/>
      <c r="Z53" s="507"/>
      <c r="AA53" s="507"/>
      <c r="AB53" s="507"/>
      <c r="AC53" s="507"/>
      <c r="AD53" s="507"/>
      <c r="AE53" s="507"/>
      <c r="AF53" s="507"/>
      <c r="AG53" s="507"/>
      <c r="AH53" s="507"/>
      <c r="AI53" s="507"/>
      <c r="AJ53" s="507"/>
      <c r="AK53" s="508"/>
      <c r="AL53" s="102"/>
      <c r="AM53" s="20"/>
      <c r="AN53" s="20"/>
      <c r="AO53" s="20"/>
      <c r="AP53" s="20"/>
      <c r="AQ53" s="20"/>
      <c r="AR53" s="20"/>
      <c r="AS53" s="20"/>
      <c r="AT53" s="20"/>
      <c r="AU53" s="20"/>
      <c r="AV53" s="20"/>
      <c r="AW53" s="20"/>
      <c r="AX53" s="20"/>
      <c r="AY53" s="20"/>
    </row>
    <row r="54" spans="2:51" s="3" customFormat="1">
      <c r="B54" s="506"/>
      <c r="C54" s="507"/>
      <c r="D54" s="507"/>
      <c r="E54" s="507"/>
      <c r="F54" s="507"/>
      <c r="G54" s="507"/>
      <c r="H54" s="507"/>
      <c r="I54" s="507"/>
      <c r="J54" s="507"/>
      <c r="K54" s="507"/>
      <c r="L54" s="507"/>
      <c r="M54" s="507"/>
      <c r="N54" s="507"/>
      <c r="O54" s="507"/>
      <c r="P54" s="507"/>
      <c r="Q54" s="507"/>
      <c r="R54" s="507"/>
      <c r="S54" s="507"/>
      <c r="T54" s="507"/>
      <c r="U54" s="507"/>
      <c r="V54" s="507"/>
      <c r="W54" s="507"/>
      <c r="X54" s="507"/>
      <c r="Y54" s="507"/>
      <c r="Z54" s="507"/>
      <c r="AA54" s="507"/>
      <c r="AB54" s="507"/>
      <c r="AC54" s="507"/>
      <c r="AD54" s="507"/>
      <c r="AE54" s="507"/>
      <c r="AF54" s="507"/>
      <c r="AG54" s="507"/>
      <c r="AH54" s="507"/>
      <c r="AI54" s="507"/>
      <c r="AJ54" s="507"/>
      <c r="AK54" s="508"/>
      <c r="AL54" s="102"/>
      <c r="AM54" s="20"/>
      <c r="AN54" s="20"/>
      <c r="AO54" s="20"/>
      <c r="AP54" s="20"/>
      <c r="AQ54" s="20"/>
      <c r="AR54" s="20"/>
      <c r="AS54" s="20"/>
      <c r="AT54" s="20"/>
      <c r="AU54" s="20"/>
      <c r="AV54" s="20"/>
      <c r="AW54" s="20"/>
      <c r="AX54" s="20"/>
      <c r="AY54" s="20"/>
    </row>
    <row r="55" spans="2:51" s="3" customFormat="1">
      <c r="B55" s="506"/>
      <c r="C55" s="507"/>
      <c r="D55" s="507"/>
      <c r="E55" s="507"/>
      <c r="F55" s="507"/>
      <c r="G55" s="507"/>
      <c r="H55" s="507"/>
      <c r="I55" s="507"/>
      <c r="J55" s="507"/>
      <c r="K55" s="507"/>
      <c r="L55" s="507"/>
      <c r="M55" s="507"/>
      <c r="N55" s="507"/>
      <c r="O55" s="507"/>
      <c r="P55" s="507"/>
      <c r="Q55" s="507"/>
      <c r="R55" s="507"/>
      <c r="S55" s="507"/>
      <c r="T55" s="507"/>
      <c r="U55" s="507"/>
      <c r="V55" s="507"/>
      <c r="W55" s="507"/>
      <c r="X55" s="507"/>
      <c r="Y55" s="507"/>
      <c r="Z55" s="507"/>
      <c r="AA55" s="507"/>
      <c r="AB55" s="507"/>
      <c r="AC55" s="507"/>
      <c r="AD55" s="507"/>
      <c r="AE55" s="507"/>
      <c r="AF55" s="507"/>
      <c r="AG55" s="507"/>
      <c r="AH55" s="507"/>
      <c r="AI55" s="507"/>
      <c r="AJ55" s="507"/>
      <c r="AK55" s="508"/>
      <c r="AL55" s="102"/>
      <c r="AM55" s="20"/>
      <c r="AN55" s="20"/>
      <c r="AO55" s="20"/>
      <c r="AP55" s="20"/>
      <c r="AQ55" s="20"/>
      <c r="AR55" s="20"/>
      <c r="AS55" s="20"/>
      <c r="AT55" s="20"/>
      <c r="AU55" s="20"/>
      <c r="AV55" s="20"/>
      <c r="AW55" s="20"/>
      <c r="AX55" s="20"/>
      <c r="AY55" s="20"/>
    </row>
    <row r="56" spans="2:51" s="3" customFormat="1">
      <c r="B56" s="506"/>
      <c r="C56" s="507"/>
      <c r="D56" s="507"/>
      <c r="E56" s="507"/>
      <c r="F56" s="507"/>
      <c r="G56" s="507"/>
      <c r="H56" s="507"/>
      <c r="I56" s="507"/>
      <c r="J56" s="507"/>
      <c r="K56" s="507"/>
      <c r="L56" s="507"/>
      <c r="M56" s="507"/>
      <c r="N56" s="507"/>
      <c r="O56" s="507"/>
      <c r="P56" s="507"/>
      <c r="Q56" s="507"/>
      <c r="R56" s="507"/>
      <c r="S56" s="507"/>
      <c r="T56" s="507"/>
      <c r="U56" s="507"/>
      <c r="V56" s="507"/>
      <c r="W56" s="507"/>
      <c r="X56" s="507"/>
      <c r="Y56" s="507"/>
      <c r="Z56" s="507"/>
      <c r="AA56" s="507"/>
      <c r="AB56" s="507"/>
      <c r="AC56" s="507"/>
      <c r="AD56" s="507"/>
      <c r="AE56" s="507"/>
      <c r="AF56" s="507"/>
      <c r="AG56" s="507"/>
      <c r="AH56" s="507"/>
      <c r="AI56" s="507"/>
      <c r="AJ56" s="507"/>
      <c r="AK56" s="508"/>
      <c r="AL56" s="102"/>
      <c r="AM56" s="20"/>
      <c r="AN56" s="20"/>
      <c r="AO56" s="20"/>
      <c r="AP56" s="20"/>
      <c r="AQ56" s="20"/>
      <c r="AR56" s="20"/>
      <c r="AS56" s="20"/>
      <c r="AT56" s="20"/>
      <c r="AU56" s="20"/>
      <c r="AV56" s="20"/>
      <c r="AW56" s="20"/>
      <c r="AX56" s="20"/>
      <c r="AY56" s="20"/>
    </row>
    <row r="57" spans="2:51" s="3" customFormat="1">
      <c r="B57" s="506"/>
      <c r="C57" s="507"/>
      <c r="D57" s="507"/>
      <c r="E57" s="507"/>
      <c r="F57" s="507"/>
      <c r="G57" s="507"/>
      <c r="H57" s="507"/>
      <c r="I57" s="507"/>
      <c r="J57" s="507"/>
      <c r="K57" s="507"/>
      <c r="L57" s="507"/>
      <c r="M57" s="507"/>
      <c r="N57" s="507"/>
      <c r="O57" s="507"/>
      <c r="P57" s="507"/>
      <c r="Q57" s="507"/>
      <c r="R57" s="507"/>
      <c r="S57" s="507"/>
      <c r="T57" s="507"/>
      <c r="U57" s="507"/>
      <c r="V57" s="507"/>
      <c r="W57" s="507"/>
      <c r="X57" s="507"/>
      <c r="Y57" s="507"/>
      <c r="Z57" s="507"/>
      <c r="AA57" s="507"/>
      <c r="AB57" s="507"/>
      <c r="AC57" s="507"/>
      <c r="AD57" s="507"/>
      <c r="AE57" s="507"/>
      <c r="AF57" s="507"/>
      <c r="AG57" s="507"/>
      <c r="AH57" s="507"/>
      <c r="AI57" s="507"/>
      <c r="AJ57" s="507"/>
      <c r="AK57" s="508"/>
      <c r="AL57" s="102"/>
      <c r="AM57" s="20"/>
      <c r="AN57" s="20"/>
      <c r="AO57" s="20"/>
      <c r="AP57" s="20"/>
      <c r="AQ57" s="20"/>
      <c r="AR57" s="20"/>
      <c r="AS57" s="20"/>
      <c r="AT57" s="20"/>
      <c r="AU57" s="20"/>
      <c r="AV57" s="20"/>
      <c r="AW57" s="20"/>
      <c r="AX57" s="20"/>
      <c r="AY57" s="20"/>
    </row>
    <row r="58" spans="2:51" s="3" customFormat="1">
      <c r="B58" s="506"/>
      <c r="C58" s="507"/>
      <c r="D58" s="507"/>
      <c r="E58" s="507"/>
      <c r="F58" s="507"/>
      <c r="G58" s="507"/>
      <c r="H58" s="507"/>
      <c r="I58" s="507"/>
      <c r="J58" s="507"/>
      <c r="K58" s="507"/>
      <c r="L58" s="507"/>
      <c r="M58" s="507"/>
      <c r="N58" s="507"/>
      <c r="O58" s="507"/>
      <c r="P58" s="507"/>
      <c r="Q58" s="507"/>
      <c r="R58" s="507"/>
      <c r="S58" s="507"/>
      <c r="T58" s="507"/>
      <c r="U58" s="507"/>
      <c r="V58" s="507"/>
      <c r="W58" s="507"/>
      <c r="X58" s="507"/>
      <c r="Y58" s="507"/>
      <c r="Z58" s="507"/>
      <c r="AA58" s="507"/>
      <c r="AB58" s="507"/>
      <c r="AC58" s="507"/>
      <c r="AD58" s="507"/>
      <c r="AE58" s="507"/>
      <c r="AF58" s="507"/>
      <c r="AG58" s="507"/>
      <c r="AH58" s="507"/>
      <c r="AI58" s="507"/>
      <c r="AJ58" s="507"/>
      <c r="AK58" s="508"/>
      <c r="AL58" s="102"/>
      <c r="AM58" s="20"/>
      <c r="AN58" s="20"/>
      <c r="AO58" s="20"/>
      <c r="AP58" s="20"/>
      <c r="AQ58" s="20"/>
      <c r="AR58" s="20"/>
      <c r="AS58" s="20"/>
      <c r="AT58" s="20"/>
      <c r="AU58" s="20"/>
      <c r="AV58" s="20"/>
      <c r="AW58" s="20"/>
      <c r="AX58" s="20"/>
      <c r="AY58" s="20"/>
    </row>
    <row r="59" spans="2:51">
      <c r="B59" s="506"/>
      <c r="C59" s="507"/>
      <c r="D59" s="507"/>
      <c r="E59" s="507"/>
      <c r="F59" s="507"/>
      <c r="G59" s="507"/>
      <c r="H59" s="507"/>
      <c r="I59" s="507"/>
      <c r="J59" s="507"/>
      <c r="K59" s="507"/>
      <c r="L59" s="507"/>
      <c r="M59" s="507"/>
      <c r="N59" s="507"/>
      <c r="O59" s="507"/>
      <c r="P59" s="507"/>
      <c r="Q59" s="507"/>
      <c r="R59" s="507"/>
      <c r="S59" s="507"/>
      <c r="T59" s="507"/>
      <c r="U59" s="507"/>
      <c r="V59" s="507"/>
      <c r="W59" s="507"/>
      <c r="X59" s="507"/>
      <c r="Y59" s="507"/>
      <c r="Z59" s="507"/>
      <c r="AA59" s="507"/>
      <c r="AB59" s="507"/>
      <c r="AC59" s="507"/>
      <c r="AD59" s="507"/>
      <c r="AE59" s="507"/>
      <c r="AF59" s="507"/>
      <c r="AG59" s="507"/>
      <c r="AH59" s="507"/>
      <c r="AI59" s="507"/>
      <c r="AJ59" s="507"/>
      <c r="AK59" s="508"/>
    </row>
    <row r="60" spans="2:51">
      <c r="B60" s="506"/>
      <c r="C60" s="507"/>
      <c r="D60" s="507"/>
      <c r="E60" s="507"/>
      <c r="F60" s="507"/>
      <c r="G60" s="507"/>
      <c r="H60" s="507"/>
      <c r="I60" s="507"/>
      <c r="J60" s="507"/>
      <c r="K60" s="507"/>
      <c r="L60" s="507"/>
      <c r="M60" s="507"/>
      <c r="N60" s="507"/>
      <c r="O60" s="507"/>
      <c r="P60" s="507"/>
      <c r="Q60" s="507"/>
      <c r="R60" s="507"/>
      <c r="S60" s="507"/>
      <c r="T60" s="507"/>
      <c r="U60" s="507"/>
      <c r="V60" s="507"/>
      <c r="W60" s="507"/>
      <c r="X60" s="507"/>
      <c r="Y60" s="507"/>
      <c r="Z60" s="507"/>
      <c r="AA60" s="507"/>
      <c r="AB60" s="507"/>
      <c r="AC60" s="507"/>
      <c r="AD60" s="507"/>
      <c r="AE60" s="507"/>
      <c r="AF60" s="507"/>
      <c r="AG60" s="507"/>
      <c r="AH60" s="507"/>
      <c r="AI60" s="507"/>
      <c r="AJ60" s="507"/>
      <c r="AK60" s="508"/>
    </row>
    <row r="61" spans="2:51">
      <c r="B61" s="506"/>
      <c r="C61" s="507"/>
      <c r="D61" s="507"/>
      <c r="E61" s="507"/>
      <c r="F61" s="507"/>
      <c r="G61" s="507"/>
      <c r="H61" s="507"/>
      <c r="I61" s="507"/>
      <c r="J61" s="507"/>
      <c r="K61" s="507"/>
      <c r="L61" s="507"/>
      <c r="M61" s="507"/>
      <c r="N61" s="507"/>
      <c r="O61" s="507"/>
      <c r="P61" s="507"/>
      <c r="Q61" s="507"/>
      <c r="R61" s="507"/>
      <c r="S61" s="507"/>
      <c r="T61" s="507"/>
      <c r="U61" s="507"/>
      <c r="V61" s="507"/>
      <c r="W61" s="507"/>
      <c r="X61" s="507"/>
      <c r="Y61" s="507"/>
      <c r="Z61" s="507"/>
      <c r="AA61" s="507"/>
      <c r="AB61" s="507"/>
      <c r="AC61" s="507"/>
      <c r="AD61" s="507"/>
      <c r="AE61" s="507"/>
      <c r="AF61" s="507"/>
      <c r="AG61" s="507"/>
      <c r="AH61" s="507"/>
      <c r="AI61" s="507"/>
      <c r="AJ61" s="507"/>
      <c r="AK61" s="508"/>
    </row>
    <row r="62" spans="2:51">
      <c r="B62" s="506"/>
      <c r="C62" s="507"/>
      <c r="D62" s="507"/>
      <c r="E62" s="507"/>
      <c r="F62" s="507"/>
      <c r="G62" s="507"/>
      <c r="H62" s="507"/>
      <c r="I62" s="507"/>
      <c r="J62" s="507"/>
      <c r="K62" s="507"/>
      <c r="L62" s="507"/>
      <c r="M62" s="507"/>
      <c r="N62" s="507"/>
      <c r="O62" s="507"/>
      <c r="P62" s="507"/>
      <c r="Q62" s="507"/>
      <c r="R62" s="507"/>
      <c r="S62" s="507"/>
      <c r="T62" s="507"/>
      <c r="U62" s="507"/>
      <c r="V62" s="507"/>
      <c r="W62" s="507"/>
      <c r="X62" s="507"/>
      <c r="Y62" s="507"/>
      <c r="Z62" s="507"/>
      <c r="AA62" s="507"/>
      <c r="AB62" s="507"/>
      <c r="AC62" s="507"/>
      <c r="AD62" s="507"/>
      <c r="AE62" s="507"/>
      <c r="AF62" s="507"/>
      <c r="AG62" s="507"/>
      <c r="AH62" s="507"/>
      <c r="AI62" s="507"/>
      <c r="AJ62" s="507"/>
      <c r="AK62" s="508"/>
    </row>
    <row r="63" spans="2:51">
      <c r="B63" s="506"/>
      <c r="C63" s="507"/>
      <c r="D63" s="507"/>
      <c r="E63" s="507"/>
      <c r="F63" s="507"/>
      <c r="G63" s="507"/>
      <c r="H63" s="507"/>
      <c r="I63" s="507"/>
      <c r="J63" s="507"/>
      <c r="K63" s="507"/>
      <c r="L63" s="507"/>
      <c r="M63" s="507"/>
      <c r="N63" s="507"/>
      <c r="O63" s="507"/>
      <c r="P63" s="507"/>
      <c r="Q63" s="507"/>
      <c r="R63" s="507"/>
      <c r="S63" s="507"/>
      <c r="T63" s="507"/>
      <c r="U63" s="507"/>
      <c r="V63" s="507"/>
      <c r="W63" s="507"/>
      <c r="X63" s="507"/>
      <c r="Y63" s="507"/>
      <c r="Z63" s="507"/>
      <c r="AA63" s="507"/>
      <c r="AB63" s="507"/>
      <c r="AC63" s="507"/>
      <c r="AD63" s="507"/>
      <c r="AE63" s="507"/>
      <c r="AF63" s="507"/>
      <c r="AG63" s="507"/>
      <c r="AH63" s="507"/>
      <c r="AI63" s="507"/>
      <c r="AJ63" s="507"/>
      <c r="AK63" s="508"/>
    </row>
    <row r="64" spans="2:51" ht="13.15" customHeight="1">
      <c r="B64" s="506"/>
      <c r="C64" s="507"/>
      <c r="D64" s="507"/>
      <c r="E64" s="507"/>
      <c r="F64" s="507"/>
      <c r="G64" s="507"/>
      <c r="H64" s="507"/>
      <c r="I64" s="507"/>
      <c r="J64" s="507"/>
      <c r="K64" s="507"/>
      <c r="L64" s="507"/>
      <c r="M64" s="507"/>
      <c r="N64" s="507"/>
      <c r="O64" s="507"/>
      <c r="P64" s="507"/>
      <c r="Q64" s="507"/>
      <c r="R64" s="507"/>
      <c r="S64" s="507"/>
      <c r="T64" s="507"/>
      <c r="U64" s="507"/>
      <c r="V64" s="507"/>
      <c r="W64" s="507"/>
      <c r="X64" s="507"/>
      <c r="Y64" s="507"/>
      <c r="Z64" s="507"/>
      <c r="AA64" s="507"/>
      <c r="AB64" s="507"/>
      <c r="AC64" s="507"/>
      <c r="AD64" s="507"/>
      <c r="AE64" s="507"/>
      <c r="AF64" s="507"/>
      <c r="AG64" s="507"/>
      <c r="AH64" s="507"/>
      <c r="AI64" s="507"/>
      <c r="AJ64" s="507"/>
      <c r="AK64" s="508"/>
    </row>
    <row r="65" spans="2:51">
      <c r="B65" s="506"/>
      <c r="C65" s="507"/>
      <c r="D65" s="507"/>
      <c r="E65" s="507"/>
      <c r="F65" s="507"/>
      <c r="G65" s="507"/>
      <c r="H65" s="507"/>
      <c r="I65" s="507"/>
      <c r="J65" s="507"/>
      <c r="K65" s="507"/>
      <c r="L65" s="507"/>
      <c r="M65" s="507"/>
      <c r="N65" s="507"/>
      <c r="O65" s="507"/>
      <c r="P65" s="507"/>
      <c r="Q65" s="507"/>
      <c r="R65" s="507"/>
      <c r="S65" s="507"/>
      <c r="T65" s="507"/>
      <c r="U65" s="507"/>
      <c r="V65" s="507"/>
      <c r="W65" s="507"/>
      <c r="X65" s="507"/>
      <c r="Y65" s="507"/>
      <c r="Z65" s="507"/>
      <c r="AA65" s="507"/>
      <c r="AB65" s="507"/>
      <c r="AC65" s="507"/>
      <c r="AD65" s="507"/>
      <c r="AE65" s="507"/>
      <c r="AF65" s="507"/>
      <c r="AG65" s="507"/>
      <c r="AH65" s="507"/>
      <c r="AI65" s="507"/>
      <c r="AJ65" s="507"/>
      <c r="AK65" s="508"/>
    </row>
    <row r="66" spans="2:51">
      <c r="B66" s="506"/>
      <c r="C66" s="507"/>
      <c r="D66" s="507"/>
      <c r="E66" s="507"/>
      <c r="F66" s="507"/>
      <c r="G66" s="507"/>
      <c r="H66" s="507"/>
      <c r="I66" s="507"/>
      <c r="J66" s="507"/>
      <c r="K66" s="507"/>
      <c r="L66" s="507"/>
      <c r="M66" s="507"/>
      <c r="N66" s="507"/>
      <c r="O66" s="507"/>
      <c r="P66" s="507"/>
      <c r="Q66" s="507"/>
      <c r="R66" s="507"/>
      <c r="S66" s="507"/>
      <c r="T66" s="507"/>
      <c r="U66" s="507"/>
      <c r="V66" s="507"/>
      <c r="W66" s="507"/>
      <c r="X66" s="507"/>
      <c r="Y66" s="507"/>
      <c r="Z66" s="507"/>
      <c r="AA66" s="507"/>
      <c r="AB66" s="507"/>
      <c r="AC66" s="507"/>
      <c r="AD66" s="507"/>
      <c r="AE66" s="507"/>
      <c r="AF66" s="507"/>
      <c r="AG66" s="507"/>
      <c r="AH66" s="507"/>
      <c r="AI66" s="507"/>
      <c r="AJ66" s="507"/>
      <c r="AK66" s="508"/>
      <c r="AM66" s="1"/>
      <c r="AN66" s="1"/>
      <c r="AO66" s="1"/>
      <c r="AP66" s="1"/>
      <c r="AQ66" s="1"/>
      <c r="AR66" s="1"/>
      <c r="AS66" s="1"/>
      <c r="AT66" s="1"/>
      <c r="AU66" s="1"/>
      <c r="AV66" s="1"/>
      <c r="AW66" s="1"/>
      <c r="AX66" s="1"/>
      <c r="AY66" s="1"/>
    </row>
    <row r="67" spans="2:51" ht="12" customHeight="1" thickBot="1">
      <c r="B67" s="506"/>
      <c r="C67" s="507"/>
      <c r="D67" s="507"/>
      <c r="E67" s="507"/>
      <c r="F67" s="507"/>
      <c r="G67" s="507"/>
      <c r="H67" s="507"/>
      <c r="I67" s="507"/>
      <c r="J67" s="507"/>
      <c r="K67" s="507"/>
      <c r="L67" s="507"/>
      <c r="M67" s="507"/>
      <c r="N67" s="507"/>
      <c r="O67" s="507"/>
      <c r="P67" s="507"/>
      <c r="Q67" s="507"/>
      <c r="R67" s="507"/>
      <c r="S67" s="507"/>
      <c r="T67" s="507"/>
      <c r="U67" s="507"/>
      <c r="V67" s="507"/>
      <c r="W67" s="507"/>
      <c r="X67" s="507"/>
      <c r="Y67" s="507"/>
      <c r="Z67" s="507"/>
      <c r="AA67" s="507"/>
      <c r="AB67" s="507"/>
      <c r="AC67" s="507"/>
      <c r="AD67" s="507"/>
      <c r="AE67" s="507"/>
      <c r="AF67" s="507"/>
      <c r="AG67" s="507"/>
      <c r="AH67" s="507"/>
      <c r="AI67" s="507"/>
      <c r="AJ67" s="507"/>
      <c r="AK67" s="508"/>
      <c r="AM67" s="1"/>
      <c r="AN67" s="1"/>
      <c r="AO67" s="1"/>
      <c r="AP67" s="1"/>
      <c r="AQ67" s="1"/>
      <c r="AR67" s="1"/>
      <c r="AS67" s="1"/>
      <c r="AT67" s="1"/>
      <c r="AU67" s="1"/>
      <c r="AV67" s="1"/>
      <c r="AW67" s="1"/>
      <c r="AX67" s="1"/>
      <c r="AY67" s="1"/>
    </row>
    <row r="68" spans="2:51" ht="9" hidden="1" customHeight="1" thickBot="1">
      <c r="B68" s="36"/>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2"/>
      <c r="AF68" s="2"/>
      <c r="AG68" s="2"/>
      <c r="AH68" s="2"/>
      <c r="AI68" s="2"/>
      <c r="AJ68" s="2"/>
      <c r="AK68" s="6"/>
      <c r="AM68" s="1"/>
      <c r="AN68" s="1"/>
      <c r="AO68" s="1"/>
      <c r="AP68" s="1"/>
      <c r="AQ68" s="1"/>
      <c r="AR68" s="1"/>
      <c r="AS68" s="1"/>
      <c r="AT68" s="1"/>
      <c r="AU68" s="1"/>
      <c r="AV68" s="1"/>
      <c r="AW68" s="1"/>
      <c r="AX68" s="1"/>
      <c r="AY68" s="1"/>
    </row>
    <row r="69" spans="2:51" ht="39.6" customHeight="1" thickTop="1" thickBot="1">
      <c r="B69" s="619" t="str">
        <f>INDEX(List_warranty,1,Sel_Language)</f>
        <v>In case the conditions for application of the warranty are met, Please mention the method of replacement desired</v>
      </c>
      <c r="C69" s="620"/>
      <c r="D69" s="620"/>
      <c r="E69" s="620"/>
      <c r="F69" s="620"/>
      <c r="G69" s="620"/>
      <c r="H69" s="620"/>
      <c r="I69" s="620"/>
      <c r="J69" s="620"/>
      <c r="K69" s="620"/>
      <c r="L69" s="620"/>
      <c r="M69" s="620"/>
      <c r="N69" s="620"/>
      <c r="O69" s="620"/>
      <c r="P69" s="621"/>
      <c r="Q69" s="34"/>
      <c r="R69" s="34"/>
      <c r="S69" s="34"/>
      <c r="T69" s="34"/>
      <c r="U69" s="35"/>
      <c r="V69" s="622"/>
      <c r="W69" s="623"/>
      <c r="X69" s="624"/>
      <c r="Y69" s="619" t="str">
        <f>INDEX(List_invoice,1,Sel_Language)</f>
        <v>Invoice concerned</v>
      </c>
      <c r="Z69" s="620"/>
      <c r="AA69" s="620"/>
      <c r="AB69" s="620"/>
      <c r="AC69" s="621"/>
      <c r="AD69" s="625"/>
      <c r="AE69" s="626"/>
      <c r="AF69" s="626"/>
      <c r="AG69" s="626"/>
      <c r="AH69" s="626"/>
      <c r="AI69" s="626"/>
      <c r="AJ69" s="626"/>
      <c r="AK69" s="627"/>
      <c r="AM69" s="1"/>
      <c r="AN69" s="1"/>
      <c r="AO69" s="1"/>
      <c r="AP69" s="1"/>
      <c r="AQ69" s="1"/>
      <c r="AR69" s="1"/>
      <c r="AS69" s="1"/>
      <c r="AT69" s="1"/>
      <c r="AU69" s="1"/>
      <c r="AV69" s="1"/>
      <c r="AW69" s="1"/>
      <c r="AX69" s="1"/>
      <c r="AY69" s="1"/>
    </row>
    <row r="70" spans="2:51" ht="0.6" customHeight="1" thickTop="1" thickBot="1">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2"/>
      <c r="AF70" s="2"/>
      <c r="AG70" s="2"/>
      <c r="AH70" s="2"/>
      <c r="AI70" s="2"/>
      <c r="AJ70" s="2"/>
      <c r="AK70" s="6"/>
      <c r="AM70" s="1"/>
      <c r="AN70" s="1"/>
      <c r="AO70" s="1"/>
      <c r="AP70" s="1"/>
      <c r="AQ70" s="1"/>
      <c r="AR70" s="1"/>
      <c r="AS70" s="1"/>
      <c r="AT70" s="1"/>
      <c r="AU70" s="1"/>
      <c r="AV70" s="1"/>
      <c r="AW70" s="1"/>
      <c r="AX70" s="1"/>
      <c r="AY70" s="1"/>
    </row>
    <row r="71" spans="2:51" ht="52.15" customHeight="1" thickTop="1" thickBot="1">
      <c r="B71" s="606" t="str">
        <f>INDEX(List_Title,1,Sel_Language)</f>
        <v>Return Material Authorization (RMA) request</v>
      </c>
      <c r="C71" s="607"/>
      <c r="D71" s="607"/>
      <c r="E71" s="607"/>
      <c r="F71" s="607"/>
      <c r="G71" s="607"/>
      <c r="H71" s="607"/>
      <c r="I71" s="607"/>
      <c r="J71" s="607"/>
      <c r="K71" s="607"/>
      <c r="L71" s="607"/>
      <c r="M71" s="607"/>
      <c r="N71" s="607"/>
      <c r="O71" s="607"/>
      <c r="P71" s="607"/>
      <c r="Q71" s="607"/>
      <c r="R71" s="607"/>
      <c r="S71" s="607"/>
      <c r="T71" s="607"/>
      <c r="U71" s="607"/>
      <c r="V71" s="607"/>
      <c r="W71" s="607"/>
      <c r="X71" s="607"/>
      <c r="Y71" s="607"/>
      <c r="Z71" s="607"/>
      <c r="AA71" s="607"/>
      <c r="AB71" s="607"/>
      <c r="AC71" s="607"/>
      <c r="AD71" s="607"/>
      <c r="AE71" s="607"/>
      <c r="AF71" s="607"/>
      <c r="AG71" s="607"/>
      <c r="AH71" s="607"/>
      <c r="AI71" s="607"/>
      <c r="AJ71" s="607"/>
      <c r="AK71" s="608"/>
    </row>
    <row r="72" spans="2:51" ht="21.75" thickTop="1" thickBot="1">
      <c r="B72" s="93"/>
      <c r="C72" s="94">
        <f>C85</f>
        <v>0</v>
      </c>
      <c r="D72" s="94"/>
      <c r="E72" s="94"/>
      <c r="F72" s="94"/>
      <c r="G72" s="94"/>
      <c r="H72" s="94"/>
      <c r="I72" s="94"/>
      <c r="J72" s="94"/>
      <c r="K72" s="94"/>
      <c r="L72" s="94"/>
      <c r="M72" s="94"/>
      <c r="N72" s="94"/>
      <c r="O72" s="94"/>
      <c r="P72" s="94"/>
      <c r="Q72" s="94"/>
      <c r="R72" s="94"/>
      <c r="S72" s="94"/>
      <c r="T72" s="94"/>
      <c r="U72" s="94"/>
      <c r="V72" s="94"/>
      <c r="W72" s="94"/>
      <c r="X72" s="94"/>
      <c r="Y72" s="94"/>
      <c r="Z72" s="94"/>
      <c r="AA72" s="94"/>
      <c r="AB72" s="94"/>
      <c r="AC72" s="94"/>
      <c r="AD72" s="94"/>
      <c r="AE72" s="2"/>
      <c r="AF72" s="2"/>
      <c r="AG72" s="2"/>
      <c r="AH72" s="2"/>
      <c r="AI72" s="2"/>
      <c r="AJ72" s="2"/>
      <c r="AK72" s="6"/>
      <c r="AM72" s="1"/>
      <c r="AN72" s="1"/>
      <c r="AO72" s="1"/>
      <c r="AP72" s="1"/>
      <c r="AQ72" s="1"/>
      <c r="AR72" s="1"/>
      <c r="AS72" s="1"/>
      <c r="AT72" s="1"/>
      <c r="AU72" s="1"/>
      <c r="AV72" s="1"/>
      <c r="AW72" s="1"/>
      <c r="AX72" s="1"/>
      <c r="AY72" s="1"/>
    </row>
    <row r="73" spans="2:51" ht="40.15" customHeight="1" thickBot="1">
      <c r="B73" s="26"/>
      <c r="C73" s="609" t="str">
        <f>INDEX(List_billing,1,Sel_Language)</f>
        <v>BILLING ADDRESS *</v>
      </c>
      <c r="D73" s="610"/>
      <c r="E73" s="610"/>
      <c r="F73" s="610"/>
      <c r="G73" s="610"/>
      <c r="H73" s="610"/>
      <c r="I73" s="610"/>
      <c r="J73" s="610"/>
      <c r="K73" s="610"/>
      <c r="L73" s="610"/>
      <c r="M73" s="610"/>
      <c r="N73" s="610"/>
      <c r="O73" s="610"/>
      <c r="P73" s="610"/>
      <c r="Q73" s="610"/>
      <c r="R73" s="611"/>
      <c r="S73" s="2"/>
      <c r="T73" s="80"/>
      <c r="U73" s="612" t="str">
        <f>INDEX(List_shipping,1,Sel_Language)</f>
        <v xml:space="preserve">SHIPPING ADDRESS * </v>
      </c>
      <c r="V73" s="613"/>
      <c r="W73" s="613"/>
      <c r="X73" s="613"/>
      <c r="Y73" s="613"/>
      <c r="Z73" s="613"/>
      <c r="AA73" s="613"/>
      <c r="AB73" s="613"/>
      <c r="AC73" s="613"/>
      <c r="AD73" s="613"/>
      <c r="AE73" s="613"/>
      <c r="AF73" s="613"/>
      <c r="AG73" s="613"/>
      <c r="AH73" s="613"/>
      <c r="AI73" s="613"/>
      <c r="AJ73" s="614"/>
      <c r="AK73" s="86"/>
      <c r="AL73" s="106"/>
      <c r="AM73" s="1"/>
      <c r="AN73" s="1"/>
      <c r="AO73" s="1"/>
      <c r="AP73" s="1"/>
      <c r="AQ73" s="1"/>
      <c r="AR73" s="1"/>
      <c r="AS73" s="1"/>
      <c r="AT73" s="1"/>
      <c r="AU73" s="1"/>
      <c r="AV73" s="1"/>
      <c r="AW73" s="1"/>
      <c r="AX73" s="1"/>
      <c r="AY73" s="1"/>
    </row>
    <row r="74" spans="2:51" ht="6.6" customHeight="1">
      <c r="B74" s="29"/>
      <c r="C74" s="615">
        <v>0</v>
      </c>
      <c r="D74" s="616"/>
      <c r="E74" s="616"/>
      <c r="F74" s="616"/>
      <c r="G74" s="616"/>
      <c r="H74" s="616"/>
      <c r="I74" s="616"/>
      <c r="J74" s="616"/>
      <c r="K74" s="616"/>
      <c r="L74" s="616"/>
      <c r="M74" s="616"/>
      <c r="N74" s="616"/>
      <c r="O74" s="616"/>
      <c r="P74" s="616"/>
      <c r="Q74" s="616"/>
      <c r="R74" s="617"/>
      <c r="S74" s="23"/>
      <c r="T74" s="23"/>
      <c r="U74" s="81">
        <v>0</v>
      </c>
      <c r="V74" s="82"/>
      <c r="W74" s="82"/>
      <c r="X74" s="82"/>
      <c r="Y74" s="82"/>
      <c r="Z74" s="82"/>
      <c r="AA74" s="82"/>
      <c r="AB74" s="82"/>
      <c r="AC74" s="82"/>
      <c r="AD74" s="82"/>
      <c r="AE74" s="82"/>
      <c r="AF74" s="82"/>
      <c r="AG74" s="82"/>
      <c r="AH74" s="82"/>
      <c r="AI74" s="82"/>
      <c r="AJ74" s="83"/>
      <c r="AK74" s="87"/>
      <c r="AL74" s="107"/>
      <c r="AM74" s="1"/>
      <c r="AN74" s="1"/>
      <c r="AO74" s="1"/>
      <c r="AP74" s="1"/>
      <c r="AQ74" s="1"/>
      <c r="AR74" s="1"/>
      <c r="AS74" s="1"/>
      <c r="AT74" s="1"/>
      <c r="AU74" s="1"/>
      <c r="AV74" s="1"/>
      <c r="AW74" s="1"/>
      <c r="AX74" s="1"/>
      <c r="AY74" s="1"/>
    </row>
    <row r="75" spans="2:51">
      <c r="B75" s="26"/>
      <c r="C75" s="598" t="str">
        <f>INDEX(List_company,1,Sel_Language)</f>
        <v>Company</v>
      </c>
      <c r="D75" s="599"/>
      <c r="E75" s="599"/>
      <c r="F75" s="599"/>
      <c r="G75" s="599"/>
      <c r="H75" s="599"/>
      <c r="I75" s="599"/>
      <c r="J75" s="599"/>
      <c r="K75" s="599"/>
      <c r="L75" s="599"/>
      <c r="M75" s="599"/>
      <c r="N75" s="599"/>
      <c r="O75" s="599"/>
      <c r="P75" s="599"/>
      <c r="Q75" s="599"/>
      <c r="R75" s="618"/>
      <c r="S75" s="75"/>
      <c r="T75" s="75"/>
      <c r="U75" s="97" t="str">
        <f>INDEX(List_company,1,Sel_Language)</f>
        <v>Company</v>
      </c>
      <c r="V75" s="66"/>
      <c r="W75" s="66"/>
      <c r="X75" s="66"/>
      <c r="Y75" s="66"/>
      <c r="Z75" s="66"/>
      <c r="AA75" s="66"/>
      <c r="AB75" s="66"/>
      <c r="AC75" s="66"/>
      <c r="AD75" s="66"/>
      <c r="AE75" s="66"/>
      <c r="AF75" s="66"/>
      <c r="AG75" s="66"/>
      <c r="AH75" s="66"/>
      <c r="AI75" s="66"/>
      <c r="AJ75" s="67"/>
      <c r="AK75" s="88"/>
      <c r="AL75" s="108"/>
      <c r="AM75" s="1"/>
      <c r="AN75" s="1"/>
      <c r="AO75" s="1"/>
      <c r="AP75" s="1"/>
      <c r="AQ75" s="1"/>
      <c r="AR75" s="1"/>
      <c r="AS75" s="1"/>
      <c r="AT75" s="1"/>
      <c r="AU75" s="1"/>
      <c r="AV75" s="1"/>
      <c r="AW75" s="1"/>
      <c r="AX75" s="1"/>
      <c r="AY75" s="1"/>
    </row>
    <row r="76" spans="2:51" ht="6" customHeight="1">
      <c r="B76" s="26"/>
      <c r="C76" s="601" t="str">
        <f>F6</f>
        <v>LEM Switzerland</v>
      </c>
      <c r="D76" s="602"/>
      <c r="E76" s="602"/>
      <c r="F76" s="602"/>
      <c r="G76" s="602"/>
      <c r="H76" s="602"/>
      <c r="I76" s="602"/>
      <c r="J76" s="602"/>
      <c r="K76" s="602"/>
      <c r="L76" s="602"/>
      <c r="M76" s="602"/>
      <c r="N76" s="602"/>
      <c r="O76" s="602"/>
      <c r="P76" s="602"/>
      <c r="Q76" s="602"/>
      <c r="R76" s="590"/>
      <c r="S76" s="76"/>
      <c r="T76" s="76"/>
      <c r="U76" s="603" t="str">
        <f>C76</f>
        <v>LEM Switzerland</v>
      </c>
      <c r="V76" s="604"/>
      <c r="W76" s="604"/>
      <c r="X76" s="604"/>
      <c r="Y76" s="604"/>
      <c r="Z76" s="604"/>
      <c r="AA76" s="604"/>
      <c r="AB76" s="604"/>
      <c r="AC76" s="604"/>
      <c r="AD76" s="604"/>
      <c r="AE76" s="604"/>
      <c r="AF76" s="604"/>
      <c r="AG76" s="604"/>
      <c r="AH76" s="604"/>
      <c r="AI76" s="604"/>
      <c r="AJ76" s="605"/>
      <c r="AK76" s="89"/>
      <c r="AL76" s="109"/>
      <c r="AM76" s="1"/>
      <c r="AN76" s="1"/>
      <c r="AO76" s="1"/>
      <c r="AP76" s="1"/>
      <c r="AQ76" s="1"/>
      <c r="AR76" s="1"/>
      <c r="AS76" s="1"/>
      <c r="AT76" s="1"/>
      <c r="AU76" s="1"/>
      <c r="AV76" s="1"/>
      <c r="AW76" s="1"/>
      <c r="AX76" s="1"/>
      <c r="AY76" s="1"/>
    </row>
    <row r="77" spans="2:51" ht="19.149999999999999" customHeight="1">
      <c r="B77" s="26"/>
      <c r="C77" s="601"/>
      <c r="D77" s="602"/>
      <c r="E77" s="602"/>
      <c r="F77" s="602"/>
      <c r="G77" s="602"/>
      <c r="H77" s="602"/>
      <c r="I77" s="602"/>
      <c r="J77" s="602"/>
      <c r="K77" s="602"/>
      <c r="L77" s="602"/>
      <c r="M77" s="602"/>
      <c r="N77" s="602"/>
      <c r="O77" s="602"/>
      <c r="P77" s="602"/>
      <c r="Q77" s="602"/>
      <c r="R77" s="590"/>
      <c r="S77" s="77"/>
      <c r="T77" s="77"/>
      <c r="U77" s="603"/>
      <c r="V77" s="604"/>
      <c r="W77" s="604"/>
      <c r="X77" s="604"/>
      <c r="Y77" s="604"/>
      <c r="Z77" s="604"/>
      <c r="AA77" s="604"/>
      <c r="AB77" s="604"/>
      <c r="AC77" s="604"/>
      <c r="AD77" s="604"/>
      <c r="AE77" s="604"/>
      <c r="AF77" s="604"/>
      <c r="AG77" s="604"/>
      <c r="AH77" s="604"/>
      <c r="AI77" s="604"/>
      <c r="AJ77" s="605"/>
      <c r="AK77" s="89"/>
      <c r="AL77" s="109"/>
      <c r="AM77" s="1"/>
      <c r="AN77" s="1"/>
      <c r="AO77" s="1"/>
      <c r="AP77" s="1"/>
      <c r="AQ77" s="1"/>
      <c r="AR77" s="1"/>
      <c r="AS77" s="1"/>
      <c r="AT77" s="1"/>
      <c r="AU77" s="1"/>
      <c r="AV77" s="1"/>
      <c r="AW77" s="1"/>
      <c r="AX77" s="1"/>
      <c r="AY77" s="1"/>
    </row>
    <row r="78" spans="2:51" ht="18.600000000000001" customHeight="1">
      <c r="B78" s="26"/>
      <c r="C78" s="598" t="str">
        <f>INDEX(List_address,1,Sel_Language)</f>
        <v>Address</v>
      </c>
      <c r="D78" s="599"/>
      <c r="E78" s="599"/>
      <c r="F78" s="599"/>
      <c r="G78" s="599"/>
      <c r="H78" s="599"/>
      <c r="I78" s="599"/>
      <c r="J78" s="599"/>
      <c r="K78" s="599"/>
      <c r="L78" s="599"/>
      <c r="M78" s="599"/>
      <c r="N78" s="599"/>
      <c r="O78" s="599"/>
      <c r="P78" s="599"/>
      <c r="Q78" s="599"/>
      <c r="R78" s="590"/>
      <c r="S78" s="39"/>
      <c r="T78" s="39"/>
      <c r="U78" s="98" t="str">
        <f>INDEX(List_address,1,Sel_Language)</f>
        <v>Address</v>
      </c>
      <c r="V78" s="71"/>
      <c r="W78" s="71"/>
      <c r="X78" s="71"/>
      <c r="Y78" s="71"/>
      <c r="Z78" s="71"/>
      <c r="AA78" s="71"/>
      <c r="AB78" s="71"/>
      <c r="AC78" s="71"/>
      <c r="AD78" s="71"/>
      <c r="AE78" s="71"/>
      <c r="AF78" s="71"/>
      <c r="AG78" s="71"/>
      <c r="AH78" s="71"/>
      <c r="AI78" s="71"/>
      <c r="AJ78" s="72"/>
      <c r="AK78" s="90"/>
      <c r="AL78" s="110"/>
      <c r="AM78" s="1"/>
      <c r="AN78" s="1"/>
      <c r="AO78" s="1"/>
      <c r="AP78" s="1"/>
      <c r="AQ78" s="1"/>
      <c r="AR78" s="1"/>
      <c r="AS78" s="1"/>
      <c r="AT78" s="1"/>
      <c r="AU78" s="1"/>
      <c r="AV78" s="1"/>
      <c r="AW78" s="1"/>
      <c r="AX78" s="1"/>
      <c r="AY78" s="1"/>
    </row>
    <row r="79" spans="2:51" ht="6.6" customHeight="1">
      <c r="B79" s="26"/>
      <c r="C79" s="588"/>
      <c r="D79" s="589"/>
      <c r="E79" s="589"/>
      <c r="F79" s="589"/>
      <c r="G79" s="589"/>
      <c r="H79" s="589"/>
      <c r="I79" s="589"/>
      <c r="J79" s="589"/>
      <c r="K79" s="589"/>
      <c r="L79" s="589"/>
      <c r="M79" s="589"/>
      <c r="N79" s="589"/>
      <c r="O79" s="589"/>
      <c r="P79" s="600"/>
      <c r="Q79" s="600"/>
      <c r="R79" s="590"/>
      <c r="S79" s="27"/>
      <c r="T79" s="27"/>
      <c r="U79" s="68"/>
      <c r="V79" s="69"/>
      <c r="W79" s="69"/>
      <c r="X79" s="69"/>
      <c r="Y79" s="69"/>
      <c r="Z79" s="69"/>
      <c r="AA79" s="69"/>
      <c r="AB79" s="69"/>
      <c r="AC79" s="69"/>
      <c r="AD79" s="69"/>
      <c r="AE79" s="69"/>
      <c r="AF79" s="69"/>
      <c r="AG79" s="69"/>
      <c r="AH79" s="69"/>
      <c r="AI79" s="69"/>
      <c r="AJ79" s="70"/>
      <c r="AK79" s="89"/>
      <c r="AL79" s="109"/>
      <c r="AM79" s="1"/>
      <c r="AN79" s="1"/>
      <c r="AO79" s="1"/>
      <c r="AP79" s="1"/>
      <c r="AQ79" s="1"/>
      <c r="AR79" s="1"/>
      <c r="AS79" s="1"/>
      <c r="AT79" s="1"/>
      <c r="AU79" s="1"/>
      <c r="AV79" s="1"/>
      <c r="AW79" s="1"/>
      <c r="AX79" s="1"/>
      <c r="AY79" s="1"/>
    </row>
    <row r="80" spans="2:51" ht="18.600000000000001" customHeight="1">
      <c r="B80" s="26"/>
      <c r="C80" s="601" t="str">
        <f>F8</f>
        <v>8 Chemin des Aulx</v>
      </c>
      <c r="D80" s="602"/>
      <c r="E80" s="602"/>
      <c r="F80" s="602"/>
      <c r="G80" s="602"/>
      <c r="H80" s="602"/>
      <c r="I80" s="602"/>
      <c r="J80" s="602"/>
      <c r="K80" s="602"/>
      <c r="L80" s="602"/>
      <c r="M80" s="602"/>
      <c r="N80" s="602"/>
      <c r="O80" s="602"/>
      <c r="P80" s="602"/>
      <c r="Q80" s="602"/>
      <c r="R80" s="590"/>
      <c r="S80" s="77"/>
      <c r="T80" s="77"/>
      <c r="U80" s="603" t="str">
        <f>C80</f>
        <v>8 Chemin des Aulx</v>
      </c>
      <c r="V80" s="604"/>
      <c r="W80" s="604"/>
      <c r="X80" s="604"/>
      <c r="Y80" s="604"/>
      <c r="Z80" s="604"/>
      <c r="AA80" s="604"/>
      <c r="AB80" s="604"/>
      <c r="AC80" s="604"/>
      <c r="AD80" s="604"/>
      <c r="AE80" s="604"/>
      <c r="AF80" s="604"/>
      <c r="AG80" s="604"/>
      <c r="AH80" s="604"/>
      <c r="AI80" s="604"/>
      <c r="AJ80" s="605"/>
      <c r="AK80" s="91"/>
      <c r="AL80" s="109"/>
      <c r="AM80" s="1"/>
      <c r="AN80" s="1"/>
      <c r="AO80" s="1"/>
      <c r="AP80" s="1"/>
      <c r="AQ80" s="1"/>
      <c r="AR80" s="1"/>
      <c r="AS80" s="1"/>
      <c r="AT80" s="1"/>
      <c r="AU80" s="1"/>
      <c r="AV80" s="1"/>
      <c r="AW80" s="1"/>
      <c r="AX80" s="1"/>
      <c r="AY80" s="1"/>
    </row>
    <row r="81" spans="2:51" ht="18.600000000000001" customHeight="1">
      <c r="B81" s="26"/>
      <c r="C81" s="601" t="str">
        <f>F9</f>
        <v>PO Box 35</v>
      </c>
      <c r="D81" s="602"/>
      <c r="E81" s="602"/>
      <c r="F81" s="602"/>
      <c r="G81" s="602"/>
      <c r="H81" s="602"/>
      <c r="I81" s="602"/>
      <c r="J81" s="602"/>
      <c r="K81" s="602"/>
      <c r="L81" s="602"/>
      <c r="M81" s="602"/>
      <c r="N81" s="602"/>
      <c r="O81" s="602"/>
      <c r="P81" s="602"/>
      <c r="Q81" s="602"/>
      <c r="R81" s="590"/>
      <c r="S81" s="77"/>
      <c r="T81" s="77"/>
      <c r="U81" s="603" t="str">
        <f>C81</f>
        <v>PO Box 35</v>
      </c>
      <c r="V81" s="604"/>
      <c r="W81" s="604"/>
      <c r="X81" s="604"/>
      <c r="Y81" s="604"/>
      <c r="Z81" s="604"/>
      <c r="AA81" s="604"/>
      <c r="AB81" s="604"/>
      <c r="AC81" s="604"/>
      <c r="AD81" s="604"/>
      <c r="AE81" s="604"/>
      <c r="AF81" s="604"/>
      <c r="AG81" s="604"/>
      <c r="AH81" s="604"/>
      <c r="AI81" s="604"/>
      <c r="AJ81" s="605"/>
      <c r="AK81" s="91"/>
      <c r="AL81" s="109"/>
      <c r="AM81" s="1"/>
      <c r="AN81" s="1"/>
      <c r="AO81" s="1"/>
      <c r="AP81" s="1"/>
      <c r="AQ81" s="1"/>
      <c r="AR81" s="1"/>
      <c r="AS81" s="1"/>
      <c r="AT81" s="1"/>
      <c r="AU81" s="1"/>
      <c r="AV81" s="1"/>
      <c r="AW81" s="1"/>
      <c r="AX81" s="1"/>
      <c r="AY81" s="1"/>
    </row>
    <row r="82" spans="2:51" ht="4.1500000000000004" customHeight="1">
      <c r="B82" s="26"/>
      <c r="C82" s="588"/>
      <c r="D82" s="589"/>
      <c r="E82" s="589"/>
      <c r="F82" s="589"/>
      <c r="G82" s="589"/>
      <c r="H82" s="589"/>
      <c r="I82" s="589"/>
      <c r="J82" s="589"/>
      <c r="K82" s="589"/>
      <c r="L82" s="589"/>
      <c r="M82" s="589"/>
      <c r="N82" s="589"/>
      <c r="O82" s="589"/>
      <c r="P82" s="589"/>
      <c r="Q82" s="589"/>
      <c r="R82" s="590"/>
      <c r="S82" s="27"/>
      <c r="T82" s="27"/>
      <c r="U82" s="73"/>
      <c r="V82" s="74"/>
      <c r="W82" s="74"/>
      <c r="X82" s="74"/>
      <c r="Y82" s="74"/>
      <c r="Z82" s="74"/>
      <c r="AA82" s="74"/>
      <c r="AB82" s="74"/>
      <c r="AC82" s="74"/>
      <c r="AD82" s="74"/>
      <c r="AE82" s="74"/>
      <c r="AF82" s="74"/>
      <c r="AG82" s="74"/>
      <c r="AH82" s="74"/>
      <c r="AI82" s="74"/>
      <c r="AJ82" s="84"/>
      <c r="AK82" s="89"/>
      <c r="AL82" s="109"/>
      <c r="AM82" s="1"/>
      <c r="AN82" s="1"/>
      <c r="AO82" s="1"/>
      <c r="AP82" s="1"/>
      <c r="AQ82" s="1"/>
      <c r="AR82" s="1"/>
      <c r="AS82" s="1"/>
      <c r="AT82" s="1"/>
      <c r="AU82" s="1"/>
      <c r="AV82" s="1"/>
      <c r="AW82" s="1"/>
      <c r="AX82" s="1"/>
      <c r="AY82" s="1"/>
    </row>
    <row r="83" spans="2:51">
      <c r="B83" s="26"/>
      <c r="C83" s="591" t="str">
        <f>INDEX(List_Zip,1,Sel_Language)</f>
        <v>Zip code</v>
      </c>
      <c r="D83" s="592"/>
      <c r="E83" s="592"/>
      <c r="F83" s="592" t="str">
        <f>INDEX(List_city,1,Sel_Language)</f>
        <v>City</v>
      </c>
      <c r="G83" s="592"/>
      <c r="H83" s="592"/>
      <c r="I83" s="592"/>
      <c r="J83" s="592"/>
      <c r="K83" s="592"/>
      <c r="L83" s="592"/>
      <c r="M83" s="592"/>
      <c r="N83" s="593" t="str">
        <f>INDEX(List_country,1,Sel_Language)</f>
        <v>Country</v>
      </c>
      <c r="O83" s="594"/>
      <c r="P83" s="594"/>
      <c r="Q83" s="594"/>
      <c r="R83" s="595"/>
      <c r="S83" s="78"/>
      <c r="T83" s="78"/>
      <c r="U83" s="596" t="str">
        <f>INDEX(List_Zip,1,Sel_Language)</f>
        <v>Zip code</v>
      </c>
      <c r="V83" s="576"/>
      <c r="W83" s="597"/>
      <c r="X83" s="575" t="str">
        <f>INDEX(List_city,1,Sel_Language)</f>
        <v>City</v>
      </c>
      <c r="Y83" s="576"/>
      <c r="Z83" s="576"/>
      <c r="AA83" s="576"/>
      <c r="AB83" s="576"/>
      <c r="AC83" s="576"/>
      <c r="AD83" s="576"/>
      <c r="AE83" s="597"/>
      <c r="AF83" s="575" t="str">
        <f>INDEX(List_country,1,Sel_Language)</f>
        <v>Country</v>
      </c>
      <c r="AG83" s="576"/>
      <c r="AH83" s="576"/>
      <c r="AI83" s="576"/>
      <c r="AJ83" s="577"/>
      <c r="AK83" s="92"/>
      <c r="AL83" s="111"/>
      <c r="AM83" s="1"/>
      <c r="AN83" s="1"/>
      <c r="AO83" s="1"/>
      <c r="AP83" s="1"/>
      <c r="AQ83" s="1"/>
      <c r="AR83" s="1"/>
      <c r="AS83" s="1"/>
      <c r="AT83" s="1"/>
      <c r="AU83" s="1"/>
      <c r="AV83" s="1"/>
      <c r="AW83" s="1"/>
      <c r="AX83" s="1"/>
      <c r="AY83" s="1"/>
    </row>
    <row r="84" spans="2:51" ht="18.600000000000001" customHeight="1" thickBot="1">
      <c r="B84" s="26"/>
      <c r="C84" s="578" t="str">
        <f>F10</f>
        <v>1228</v>
      </c>
      <c r="D84" s="579"/>
      <c r="E84" s="579"/>
      <c r="F84" s="579" t="str">
        <f>K10</f>
        <v>Plan les Ouates</v>
      </c>
      <c r="G84" s="579"/>
      <c r="H84" s="579"/>
      <c r="I84" s="579"/>
      <c r="J84" s="579"/>
      <c r="K84" s="579"/>
      <c r="L84" s="579"/>
      <c r="M84" s="579"/>
      <c r="N84" s="580" t="str">
        <f>F11</f>
        <v>Switzerland</v>
      </c>
      <c r="O84" s="581"/>
      <c r="P84" s="581"/>
      <c r="Q84" s="581"/>
      <c r="R84" s="582"/>
      <c r="S84" s="79"/>
      <c r="T84" s="77"/>
      <c r="U84" s="583" t="str">
        <f>C84</f>
        <v>1228</v>
      </c>
      <c r="V84" s="584"/>
      <c r="W84" s="585"/>
      <c r="X84" s="586" t="str">
        <f>F84</f>
        <v>Plan les Ouates</v>
      </c>
      <c r="Y84" s="584"/>
      <c r="Z84" s="584"/>
      <c r="AA84" s="584"/>
      <c r="AB84" s="584"/>
      <c r="AC84" s="584"/>
      <c r="AD84" s="584"/>
      <c r="AE84" s="585"/>
      <c r="AF84" s="586" t="str">
        <f>N84</f>
        <v>Switzerland</v>
      </c>
      <c r="AG84" s="584"/>
      <c r="AH84" s="584"/>
      <c r="AI84" s="584"/>
      <c r="AJ84" s="587"/>
      <c r="AK84" s="91"/>
      <c r="AL84" s="112"/>
      <c r="AM84" s="1"/>
      <c r="AN84" s="1"/>
      <c r="AO84" s="1"/>
      <c r="AP84" s="1"/>
      <c r="AQ84" s="1"/>
      <c r="AR84" s="1"/>
      <c r="AS84" s="1"/>
      <c r="AT84" s="1"/>
      <c r="AU84" s="1"/>
      <c r="AV84" s="1"/>
      <c r="AW84" s="1"/>
      <c r="AX84" s="1"/>
      <c r="AY84" s="1"/>
    </row>
    <row r="85" spans="2:51">
      <c r="B85" s="26"/>
      <c r="C85" s="521"/>
      <c r="D85" s="521"/>
      <c r="E85" s="521"/>
      <c r="F85" s="521"/>
      <c r="G85" s="521"/>
      <c r="H85" s="521"/>
      <c r="I85" s="521"/>
      <c r="J85" s="28"/>
      <c r="K85" s="28"/>
      <c r="L85" s="28"/>
      <c r="M85" s="28"/>
      <c r="N85" s="28"/>
      <c r="O85" s="28"/>
      <c r="P85" s="28"/>
      <c r="Q85" s="28"/>
      <c r="R85" s="30"/>
      <c r="S85" s="30"/>
      <c r="T85" s="30"/>
      <c r="U85" s="30"/>
      <c r="V85" s="30"/>
      <c r="W85" s="30"/>
      <c r="X85" s="30"/>
      <c r="Y85" s="30"/>
      <c r="Z85" s="31"/>
      <c r="AA85" s="31"/>
      <c r="AB85" s="31"/>
      <c r="AC85" s="31"/>
      <c r="AD85" s="31"/>
      <c r="AE85" s="2"/>
      <c r="AF85" s="2"/>
      <c r="AG85" s="2"/>
      <c r="AH85" s="2"/>
      <c r="AI85" s="2"/>
      <c r="AJ85" s="2"/>
      <c r="AK85" s="6"/>
      <c r="AM85" s="1"/>
      <c r="AN85" s="1"/>
      <c r="AO85" s="1"/>
      <c r="AP85" s="1"/>
      <c r="AQ85" s="1"/>
      <c r="AR85" s="1"/>
      <c r="AS85" s="1"/>
      <c r="AT85" s="1"/>
      <c r="AU85" s="1"/>
      <c r="AV85" s="1"/>
      <c r="AW85" s="1"/>
      <c r="AX85" s="1"/>
      <c r="AY85" s="1"/>
    </row>
    <row r="86" spans="2:51" ht="13.5" thickBot="1">
      <c r="B86" s="26"/>
      <c r="C86" s="32"/>
      <c r="D86" s="32"/>
      <c r="E86" s="32"/>
      <c r="F86" s="32"/>
      <c r="G86" s="32"/>
      <c r="H86" s="32"/>
      <c r="I86" s="32"/>
      <c r="J86" s="32"/>
      <c r="K86" s="32"/>
      <c r="L86" s="32"/>
      <c r="M86" s="32"/>
      <c r="N86" s="32"/>
      <c r="O86" s="32"/>
      <c r="P86" s="28"/>
      <c r="Q86" s="28"/>
      <c r="R86" s="33"/>
      <c r="S86" s="33"/>
      <c r="T86" s="33"/>
      <c r="U86" s="33"/>
      <c r="V86" s="33"/>
      <c r="W86" s="33"/>
      <c r="X86" s="33"/>
      <c r="Y86" s="33"/>
      <c r="Z86" s="33"/>
      <c r="AA86" s="33"/>
      <c r="AB86" s="33"/>
      <c r="AC86" s="33"/>
      <c r="AD86" s="33"/>
      <c r="AE86" s="2"/>
      <c r="AF86" s="2"/>
      <c r="AG86" s="2"/>
      <c r="AH86" s="2"/>
      <c r="AI86" s="2"/>
      <c r="AJ86" s="2"/>
      <c r="AK86" s="6"/>
      <c r="AM86" s="1"/>
      <c r="AN86" s="1"/>
      <c r="AO86" s="1"/>
      <c r="AP86" s="1"/>
      <c r="AQ86" s="1"/>
      <c r="AR86" s="1"/>
      <c r="AS86" s="1"/>
      <c r="AT86" s="1"/>
      <c r="AU86" s="1"/>
      <c r="AV86" s="1"/>
      <c r="AW86" s="1"/>
      <c r="AX86" s="1"/>
      <c r="AY86" s="1"/>
    </row>
    <row r="87" spans="2:51" ht="19.899999999999999" customHeight="1">
      <c r="B87" s="26"/>
      <c r="C87" s="524" t="str">
        <f>INDEX(List_terms,1,Sel_Language)</f>
        <v xml:space="preserve">
LEM Customer Service will do its best to respond to your request within 2 working days after receipt of your RMA form.
Once the RMA is approved by LEM, an e-mail containing the RMA number and the LEM return delivery address will be provided.
Please make sure that you identify your return with this number. (on delivery note or / packaging)
The defective parts shall be return to LEM within 6 months of your request otherwise we will close your return file.
During the warranty period and under the normal conditions of normal use, LEM will either repair or replace the defective product at its discretion.
All modules or components removed during the warranty period shall remain the property of LEM.
This warranty does not cover the accessories supplied with the product such as connectors for mating, mounting kits, etc.
The return of a LEM component to a LEM support center during the warranty period does not mean that it will be repaired free of charge. 
Upon receipt of the product in question, the LEM support center reserves the right to verify whether the conditions for 
application of the warranty are met and if the request complies with the present directives. 
In any case, transportation costs are fully borne by the customer. 
Kind regards, 
LEM Customer Service</v>
      </c>
      <c r="D87" s="525"/>
      <c r="E87" s="525"/>
      <c r="F87" s="525"/>
      <c r="G87" s="525"/>
      <c r="H87" s="525"/>
      <c r="I87" s="525"/>
      <c r="J87" s="525"/>
      <c r="K87" s="525"/>
      <c r="L87" s="525"/>
      <c r="M87" s="525"/>
      <c r="N87" s="525"/>
      <c r="O87" s="525"/>
      <c r="P87" s="525"/>
      <c r="Q87" s="525"/>
      <c r="R87" s="525"/>
      <c r="S87" s="525"/>
      <c r="T87" s="525"/>
      <c r="U87" s="525"/>
      <c r="V87" s="525"/>
      <c r="W87" s="525"/>
      <c r="X87" s="525"/>
      <c r="Y87" s="525"/>
      <c r="Z87" s="525"/>
      <c r="AA87" s="525"/>
      <c r="AB87" s="525"/>
      <c r="AC87" s="525"/>
      <c r="AD87" s="525"/>
      <c r="AE87" s="525"/>
      <c r="AF87" s="525"/>
      <c r="AG87" s="525"/>
      <c r="AH87" s="525"/>
      <c r="AI87" s="525"/>
      <c r="AJ87" s="526"/>
      <c r="AK87" s="6"/>
      <c r="AM87" s="1"/>
      <c r="AN87" s="1"/>
      <c r="AO87" s="1"/>
      <c r="AP87" s="1"/>
      <c r="AQ87" s="1"/>
      <c r="AR87" s="1"/>
      <c r="AS87" s="1"/>
      <c r="AT87" s="1"/>
      <c r="AU87" s="1"/>
      <c r="AV87" s="1"/>
      <c r="AW87" s="1"/>
      <c r="AX87" s="1"/>
      <c r="AY87" s="1"/>
    </row>
    <row r="88" spans="2:51" ht="13.15" customHeight="1">
      <c r="B88" s="26"/>
      <c r="C88" s="527"/>
      <c r="D88" s="528"/>
      <c r="E88" s="528"/>
      <c r="F88" s="528"/>
      <c r="G88" s="528"/>
      <c r="H88" s="528"/>
      <c r="I88" s="528"/>
      <c r="J88" s="528"/>
      <c r="K88" s="528"/>
      <c r="L88" s="528"/>
      <c r="M88" s="528"/>
      <c r="N88" s="528"/>
      <c r="O88" s="528"/>
      <c r="P88" s="528"/>
      <c r="Q88" s="528"/>
      <c r="R88" s="528"/>
      <c r="S88" s="528"/>
      <c r="T88" s="528"/>
      <c r="U88" s="528"/>
      <c r="V88" s="528"/>
      <c r="W88" s="528"/>
      <c r="X88" s="528"/>
      <c r="Y88" s="528"/>
      <c r="Z88" s="528"/>
      <c r="AA88" s="528"/>
      <c r="AB88" s="528"/>
      <c r="AC88" s="528"/>
      <c r="AD88" s="528"/>
      <c r="AE88" s="528"/>
      <c r="AF88" s="528"/>
      <c r="AG88" s="528"/>
      <c r="AH88" s="528"/>
      <c r="AI88" s="528"/>
      <c r="AJ88" s="529"/>
      <c r="AK88" s="6"/>
      <c r="AM88" s="1"/>
      <c r="AN88" s="1"/>
      <c r="AO88" s="1"/>
      <c r="AP88" s="1"/>
      <c r="AQ88" s="1"/>
      <c r="AR88" s="1"/>
      <c r="AS88" s="1"/>
      <c r="AT88" s="1"/>
      <c r="AU88" s="1"/>
      <c r="AV88" s="1"/>
      <c r="AW88" s="1"/>
      <c r="AX88" s="1"/>
      <c r="AY88" s="1"/>
    </row>
    <row r="89" spans="2:51" ht="13.15" customHeight="1">
      <c r="B89" s="26"/>
      <c r="C89" s="527"/>
      <c r="D89" s="528"/>
      <c r="E89" s="528"/>
      <c r="F89" s="528"/>
      <c r="G89" s="528"/>
      <c r="H89" s="528"/>
      <c r="I89" s="528"/>
      <c r="J89" s="528"/>
      <c r="K89" s="528"/>
      <c r="L89" s="528"/>
      <c r="M89" s="528"/>
      <c r="N89" s="528"/>
      <c r="O89" s="528"/>
      <c r="P89" s="528"/>
      <c r="Q89" s="528"/>
      <c r="R89" s="528"/>
      <c r="S89" s="528"/>
      <c r="T89" s="528"/>
      <c r="U89" s="528"/>
      <c r="V89" s="528"/>
      <c r="W89" s="528"/>
      <c r="X89" s="528"/>
      <c r="Y89" s="528"/>
      <c r="Z89" s="528"/>
      <c r="AA89" s="528"/>
      <c r="AB89" s="528"/>
      <c r="AC89" s="528"/>
      <c r="AD89" s="528"/>
      <c r="AE89" s="528"/>
      <c r="AF89" s="528"/>
      <c r="AG89" s="528"/>
      <c r="AH89" s="528"/>
      <c r="AI89" s="528"/>
      <c r="AJ89" s="529"/>
      <c r="AK89" s="6"/>
      <c r="AM89" s="1"/>
      <c r="AN89" s="1"/>
      <c r="AO89" s="1"/>
      <c r="AP89" s="1"/>
      <c r="AQ89" s="1"/>
      <c r="AR89" s="1"/>
      <c r="AS89" s="1"/>
      <c r="AT89" s="1"/>
      <c r="AU89" s="1"/>
      <c r="AV89" s="1"/>
      <c r="AW89" s="1"/>
      <c r="AX89" s="1"/>
      <c r="AY89" s="1"/>
    </row>
    <row r="90" spans="2:51" ht="6" customHeight="1">
      <c r="B90" s="26"/>
      <c r="C90" s="527"/>
      <c r="D90" s="528"/>
      <c r="E90" s="528"/>
      <c r="F90" s="528"/>
      <c r="G90" s="528"/>
      <c r="H90" s="528"/>
      <c r="I90" s="528"/>
      <c r="J90" s="528"/>
      <c r="K90" s="528"/>
      <c r="L90" s="528"/>
      <c r="M90" s="528"/>
      <c r="N90" s="528"/>
      <c r="O90" s="528"/>
      <c r="P90" s="528"/>
      <c r="Q90" s="528"/>
      <c r="R90" s="528"/>
      <c r="S90" s="528"/>
      <c r="T90" s="528"/>
      <c r="U90" s="528"/>
      <c r="V90" s="528"/>
      <c r="W90" s="528"/>
      <c r="X90" s="528"/>
      <c r="Y90" s="528"/>
      <c r="Z90" s="528"/>
      <c r="AA90" s="528"/>
      <c r="AB90" s="528"/>
      <c r="AC90" s="528"/>
      <c r="AD90" s="528"/>
      <c r="AE90" s="528"/>
      <c r="AF90" s="528"/>
      <c r="AG90" s="528"/>
      <c r="AH90" s="528"/>
      <c r="AI90" s="528"/>
      <c r="AJ90" s="529"/>
      <c r="AK90" s="6"/>
      <c r="AM90" s="1"/>
      <c r="AN90" s="1"/>
      <c r="AO90" s="1"/>
      <c r="AP90" s="1"/>
      <c r="AQ90" s="1"/>
      <c r="AR90" s="1"/>
      <c r="AS90" s="1"/>
      <c r="AT90" s="1"/>
      <c r="AU90" s="1"/>
      <c r="AV90" s="1"/>
      <c r="AW90" s="1"/>
      <c r="AX90" s="1"/>
      <c r="AY90" s="1"/>
    </row>
    <row r="91" spans="2:51" ht="13.15" customHeight="1">
      <c r="B91" s="26"/>
      <c r="C91" s="527"/>
      <c r="D91" s="528"/>
      <c r="E91" s="528"/>
      <c r="F91" s="528"/>
      <c r="G91" s="528"/>
      <c r="H91" s="528"/>
      <c r="I91" s="528"/>
      <c r="J91" s="528"/>
      <c r="K91" s="528"/>
      <c r="L91" s="528"/>
      <c r="M91" s="528"/>
      <c r="N91" s="528"/>
      <c r="O91" s="528"/>
      <c r="P91" s="528"/>
      <c r="Q91" s="528"/>
      <c r="R91" s="528"/>
      <c r="S91" s="528"/>
      <c r="T91" s="528"/>
      <c r="U91" s="528"/>
      <c r="V91" s="528"/>
      <c r="W91" s="528"/>
      <c r="X91" s="528"/>
      <c r="Y91" s="528"/>
      <c r="Z91" s="528"/>
      <c r="AA91" s="528"/>
      <c r="AB91" s="528"/>
      <c r="AC91" s="528"/>
      <c r="AD91" s="528"/>
      <c r="AE91" s="528"/>
      <c r="AF91" s="528"/>
      <c r="AG91" s="528"/>
      <c r="AH91" s="528"/>
      <c r="AI91" s="528"/>
      <c r="AJ91" s="529"/>
      <c r="AK91" s="6"/>
      <c r="AM91" s="1"/>
      <c r="AN91" s="1"/>
      <c r="AO91" s="1"/>
      <c r="AP91" s="1"/>
      <c r="AQ91" s="1"/>
      <c r="AR91" s="1"/>
      <c r="AS91" s="1"/>
      <c r="AT91" s="1"/>
      <c r="AU91" s="1"/>
      <c r="AV91" s="1"/>
      <c r="AW91" s="1"/>
      <c r="AX91" s="1"/>
      <c r="AY91" s="1"/>
    </row>
    <row r="92" spans="2:51" ht="13.15" customHeight="1">
      <c r="B92" s="26"/>
      <c r="C92" s="527"/>
      <c r="D92" s="528"/>
      <c r="E92" s="528"/>
      <c r="F92" s="528"/>
      <c r="G92" s="528"/>
      <c r="H92" s="528"/>
      <c r="I92" s="528"/>
      <c r="J92" s="528"/>
      <c r="K92" s="528"/>
      <c r="L92" s="528"/>
      <c r="M92" s="528"/>
      <c r="N92" s="528"/>
      <c r="O92" s="528"/>
      <c r="P92" s="528"/>
      <c r="Q92" s="528"/>
      <c r="R92" s="528"/>
      <c r="S92" s="528"/>
      <c r="T92" s="528"/>
      <c r="U92" s="528"/>
      <c r="V92" s="528"/>
      <c r="W92" s="528"/>
      <c r="X92" s="528"/>
      <c r="Y92" s="528"/>
      <c r="Z92" s="528"/>
      <c r="AA92" s="528"/>
      <c r="AB92" s="528"/>
      <c r="AC92" s="528"/>
      <c r="AD92" s="528"/>
      <c r="AE92" s="528"/>
      <c r="AF92" s="528"/>
      <c r="AG92" s="528"/>
      <c r="AH92" s="528"/>
      <c r="AI92" s="528"/>
      <c r="AJ92" s="529"/>
      <c r="AK92" s="6"/>
      <c r="AM92" s="1"/>
      <c r="AN92" s="1"/>
      <c r="AO92" s="1"/>
      <c r="AP92" s="1"/>
      <c r="AQ92" s="1"/>
      <c r="AR92" s="1"/>
      <c r="AS92" s="1"/>
      <c r="AT92" s="1"/>
      <c r="AU92" s="1"/>
      <c r="AV92" s="1"/>
      <c r="AW92" s="1"/>
      <c r="AX92" s="1"/>
      <c r="AY92" s="1"/>
    </row>
    <row r="93" spans="2:51" ht="13.15" customHeight="1">
      <c r="B93" s="26"/>
      <c r="C93" s="527"/>
      <c r="D93" s="528"/>
      <c r="E93" s="528"/>
      <c r="F93" s="528"/>
      <c r="G93" s="528"/>
      <c r="H93" s="528"/>
      <c r="I93" s="528"/>
      <c r="J93" s="528"/>
      <c r="K93" s="528"/>
      <c r="L93" s="528"/>
      <c r="M93" s="528"/>
      <c r="N93" s="528"/>
      <c r="O93" s="528"/>
      <c r="P93" s="528"/>
      <c r="Q93" s="528"/>
      <c r="R93" s="528"/>
      <c r="S93" s="528"/>
      <c r="T93" s="528"/>
      <c r="U93" s="528"/>
      <c r="V93" s="528"/>
      <c r="W93" s="528"/>
      <c r="X93" s="528"/>
      <c r="Y93" s="528"/>
      <c r="Z93" s="528"/>
      <c r="AA93" s="528"/>
      <c r="AB93" s="528"/>
      <c r="AC93" s="528"/>
      <c r="AD93" s="528"/>
      <c r="AE93" s="528"/>
      <c r="AF93" s="528"/>
      <c r="AG93" s="528"/>
      <c r="AH93" s="528"/>
      <c r="AI93" s="528"/>
      <c r="AJ93" s="529"/>
      <c r="AK93" s="6"/>
      <c r="AM93" s="1"/>
      <c r="AN93" s="1"/>
      <c r="AO93" s="1"/>
      <c r="AP93" s="1"/>
      <c r="AQ93" s="1"/>
      <c r="AR93" s="1"/>
      <c r="AS93" s="1"/>
      <c r="AT93" s="1"/>
      <c r="AU93" s="1"/>
      <c r="AV93" s="1"/>
      <c r="AW93" s="1"/>
      <c r="AX93" s="1"/>
      <c r="AY93" s="1"/>
    </row>
    <row r="94" spans="2:51" ht="6" customHeight="1">
      <c r="B94" s="26"/>
      <c r="C94" s="527"/>
      <c r="D94" s="528"/>
      <c r="E94" s="528"/>
      <c r="F94" s="528"/>
      <c r="G94" s="528"/>
      <c r="H94" s="528"/>
      <c r="I94" s="528"/>
      <c r="J94" s="528"/>
      <c r="K94" s="528"/>
      <c r="L94" s="528"/>
      <c r="M94" s="528"/>
      <c r="N94" s="528"/>
      <c r="O94" s="528"/>
      <c r="P94" s="528"/>
      <c r="Q94" s="528"/>
      <c r="R94" s="528"/>
      <c r="S94" s="528"/>
      <c r="T94" s="528"/>
      <c r="U94" s="528"/>
      <c r="V94" s="528"/>
      <c r="W94" s="528"/>
      <c r="X94" s="528"/>
      <c r="Y94" s="528"/>
      <c r="Z94" s="528"/>
      <c r="AA94" s="528"/>
      <c r="AB94" s="528"/>
      <c r="AC94" s="528"/>
      <c r="AD94" s="528"/>
      <c r="AE94" s="528"/>
      <c r="AF94" s="528"/>
      <c r="AG94" s="528"/>
      <c r="AH94" s="528"/>
      <c r="AI94" s="528"/>
      <c r="AJ94" s="529"/>
      <c r="AK94" s="6"/>
      <c r="AM94" s="1"/>
      <c r="AN94" s="1"/>
      <c r="AO94" s="1"/>
      <c r="AP94" s="1"/>
      <c r="AQ94" s="1"/>
      <c r="AR94" s="1"/>
      <c r="AS94" s="1"/>
      <c r="AT94" s="1"/>
      <c r="AU94" s="1"/>
      <c r="AV94" s="1"/>
      <c r="AW94" s="1"/>
      <c r="AX94" s="1"/>
      <c r="AY94" s="1"/>
    </row>
    <row r="95" spans="2:51" ht="13.15" customHeight="1">
      <c r="B95" s="26"/>
      <c r="C95" s="527"/>
      <c r="D95" s="528"/>
      <c r="E95" s="528"/>
      <c r="F95" s="528"/>
      <c r="G95" s="528"/>
      <c r="H95" s="528"/>
      <c r="I95" s="528"/>
      <c r="J95" s="528"/>
      <c r="K95" s="528"/>
      <c r="L95" s="528"/>
      <c r="M95" s="528"/>
      <c r="N95" s="528"/>
      <c r="O95" s="528"/>
      <c r="P95" s="528"/>
      <c r="Q95" s="528"/>
      <c r="R95" s="528"/>
      <c r="S95" s="528"/>
      <c r="T95" s="528"/>
      <c r="U95" s="528"/>
      <c r="V95" s="528"/>
      <c r="W95" s="528"/>
      <c r="X95" s="528"/>
      <c r="Y95" s="528"/>
      <c r="Z95" s="528"/>
      <c r="AA95" s="528"/>
      <c r="AB95" s="528"/>
      <c r="AC95" s="528"/>
      <c r="AD95" s="528"/>
      <c r="AE95" s="528"/>
      <c r="AF95" s="528"/>
      <c r="AG95" s="528"/>
      <c r="AH95" s="528"/>
      <c r="AI95" s="528"/>
      <c r="AJ95" s="529"/>
      <c r="AK95" s="6"/>
      <c r="AM95" s="1"/>
      <c r="AN95" s="1"/>
      <c r="AO95" s="1"/>
      <c r="AP95" s="1"/>
      <c r="AQ95" s="1"/>
      <c r="AR95" s="1"/>
      <c r="AS95" s="1"/>
      <c r="AT95" s="1"/>
      <c r="AU95" s="1"/>
      <c r="AV95" s="1"/>
      <c r="AW95" s="1"/>
      <c r="AX95" s="1"/>
      <c r="AY95" s="1"/>
    </row>
    <row r="96" spans="2:51" ht="13.15" customHeight="1">
      <c r="B96" s="26"/>
      <c r="C96" s="527"/>
      <c r="D96" s="528"/>
      <c r="E96" s="528"/>
      <c r="F96" s="528"/>
      <c r="G96" s="528"/>
      <c r="H96" s="528"/>
      <c r="I96" s="528"/>
      <c r="J96" s="528"/>
      <c r="K96" s="528"/>
      <c r="L96" s="528"/>
      <c r="M96" s="528"/>
      <c r="N96" s="528"/>
      <c r="O96" s="528"/>
      <c r="P96" s="528"/>
      <c r="Q96" s="528"/>
      <c r="R96" s="528"/>
      <c r="S96" s="528"/>
      <c r="T96" s="528"/>
      <c r="U96" s="528"/>
      <c r="V96" s="528"/>
      <c r="W96" s="528"/>
      <c r="X96" s="528"/>
      <c r="Y96" s="528"/>
      <c r="Z96" s="528"/>
      <c r="AA96" s="528"/>
      <c r="AB96" s="528"/>
      <c r="AC96" s="528"/>
      <c r="AD96" s="528"/>
      <c r="AE96" s="528"/>
      <c r="AF96" s="528"/>
      <c r="AG96" s="528"/>
      <c r="AH96" s="528"/>
      <c r="AI96" s="528"/>
      <c r="AJ96" s="529"/>
      <c r="AK96" s="6"/>
      <c r="AM96" s="1"/>
      <c r="AN96" s="1"/>
      <c r="AO96" s="1"/>
      <c r="AP96" s="1"/>
      <c r="AQ96" s="1"/>
      <c r="AR96" s="1"/>
      <c r="AS96" s="1"/>
      <c r="AT96" s="1"/>
      <c r="AU96" s="1"/>
      <c r="AV96" s="1"/>
      <c r="AW96" s="1"/>
      <c r="AX96" s="1"/>
      <c r="AY96" s="1"/>
    </row>
    <row r="97" spans="2:51" ht="13.15" customHeight="1">
      <c r="B97" s="26"/>
      <c r="C97" s="527"/>
      <c r="D97" s="528"/>
      <c r="E97" s="528"/>
      <c r="F97" s="528"/>
      <c r="G97" s="528"/>
      <c r="H97" s="528"/>
      <c r="I97" s="528"/>
      <c r="J97" s="528"/>
      <c r="K97" s="528"/>
      <c r="L97" s="528"/>
      <c r="M97" s="528"/>
      <c r="N97" s="528"/>
      <c r="O97" s="528"/>
      <c r="P97" s="528"/>
      <c r="Q97" s="528"/>
      <c r="R97" s="528"/>
      <c r="S97" s="528"/>
      <c r="T97" s="528"/>
      <c r="U97" s="528"/>
      <c r="V97" s="528"/>
      <c r="W97" s="528"/>
      <c r="X97" s="528"/>
      <c r="Y97" s="528"/>
      <c r="Z97" s="528"/>
      <c r="AA97" s="528"/>
      <c r="AB97" s="528"/>
      <c r="AC97" s="528"/>
      <c r="AD97" s="528"/>
      <c r="AE97" s="528"/>
      <c r="AF97" s="528"/>
      <c r="AG97" s="528"/>
      <c r="AH97" s="528"/>
      <c r="AI97" s="528"/>
      <c r="AJ97" s="529"/>
      <c r="AK97" s="6"/>
      <c r="AM97" s="1"/>
      <c r="AN97" s="1"/>
      <c r="AO97" s="1"/>
      <c r="AP97" s="1"/>
      <c r="AQ97" s="1"/>
      <c r="AR97" s="1"/>
      <c r="AS97" s="1"/>
      <c r="AT97" s="1"/>
      <c r="AU97" s="1"/>
      <c r="AV97" s="1"/>
      <c r="AW97" s="1"/>
      <c r="AX97" s="1"/>
      <c r="AY97" s="1"/>
    </row>
    <row r="98" spans="2:51" ht="13.15" customHeight="1">
      <c r="B98" s="26"/>
      <c r="C98" s="527"/>
      <c r="D98" s="528"/>
      <c r="E98" s="528"/>
      <c r="F98" s="528"/>
      <c r="G98" s="528"/>
      <c r="H98" s="528"/>
      <c r="I98" s="528"/>
      <c r="J98" s="528"/>
      <c r="K98" s="528"/>
      <c r="L98" s="528"/>
      <c r="M98" s="528"/>
      <c r="N98" s="528"/>
      <c r="O98" s="528"/>
      <c r="P98" s="528"/>
      <c r="Q98" s="528"/>
      <c r="R98" s="528"/>
      <c r="S98" s="528"/>
      <c r="T98" s="528"/>
      <c r="U98" s="528"/>
      <c r="V98" s="528"/>
      <c r="W98" s="528"/>
      <c r="X98" s="528"/>
      <c r="Y98" s="528"/>
      <c r="Z98" s="528"/>
      <c r="AA98" s="528"/>
      <c r="AB98" s="528"/>
      <c r="AC98" s="528"/>
      <c r="AD98" s="528"/>
      <c r="AE98" s="528"/>
      <c r="AF98" s="528"/>
      <c r="AG98" s="528"/>
      <c r="AH98" s="528"/>
      <c r="AI98" s="528"/>
      <c r="AJ98" s="529"/>
      <c r="AK98" s="6"/>
      <c r="AM98" s="1"/>
      <c r="AN98" s="1"/>
      <c r="AO98" s="1"/>
      <c r="AP98" s="1"/>
      <c r="AQ98" s="1"/>
      <c r="AR98" s="1"/>
      <c r="AS98" s="1"/>
      <c r="AT98" s="1"/>
      <c r="AU98" s="1"/>
      <c r="AV98" s="1"/>
      <c r="AW98" s="1"/>
      <c r="AX98" s="1"/>
      <c r="AY98" s="1"/>
    </row>
    <row r="99" spans="2:51" ht="13.15" customHeight="1">
      <c r="B99" s="26"/>
      <c r="C99" s="527"/>
      <c r="D99" s="528"/>
      <c r="E99" s="528"/>
      <c r="F99" s="528"/>
      <c r="G99" s="528"/>
      <c r="H99" s="528"/>
      <c r="I99" s="528"/>
      <c r="J99" s="528"/>
      <c r="K99" s="528"/>
      <c r="L99" s="528"/>
      <c r="M99" s="528"/>
      <c r="N99" s="528"/>
      <c r="O99" s="528"/>
      <c r="P99" s="528"/>
      <c r="Q99" s="528"/>
      <c r="R99" s="528"/>
      <c r="S99" s="528"/>
      <c r="T99" s="528"/>
      <c r="U99" s="528"/>
      <c r="V99" s="528"/>
      <c r="W99" s="528"/>
      <c r="X99" s="528"/>
      <c r="Y99" s="528"/>
      <c r="Z99" s="528"/>
      <c r="AA99" s="528"/>
      <c r="AB99" s="528"/>
      <c r="AC99" s="528"/>
      <c r="AD99" s="528"/>
      <c r="AE99" s="528"/>
      <c r="AF99" s="528"/>
      <c r="AG99" s="528"/>
      <c r="AH99" s="528"/>
      <c r="AI99" s="528"/>
      <c r="AJ99" s="529"/>
      <c r="AK99" s="6"/>
      <c r="AM99" s="1"/>
      <c r="AN99" s="1"/>
      <c r="AO99" s="1"/>
      <c r="AP99" s="1"/>
      <c r="AQ99" s="1"/>
      <c r="AR99" s="1"/>
      <c r="AS99" s="1"/>
      <c r="AT99" s="1"/>
      <c r="AU99" s="1"/>
      <c r="AV99" s="1"/>
      <c r="AW99" s="1"/>
      <c r="AX99" s="1"/>
      <c r="AY99" s="1"/>
    </row>
    <row r="100" spans="2:51" ht="13.15" customHeight="1">
      <c r="B100" s="26"/>
      <c r="C100" s="527"/>
      <c r="D100" s="528"/>
      <c r="E100" s="528"/>
      <c r="F100" s="528"/>
      <c r="G100" s="528"/>
      <c r="H100" s="528"/>
      <c r="I100" s="528"/>
      <c r="J100" s="528"/>
      <c r="K100" s="528"/>
      <c r="L100" s="528"/>
      <c r="M100" s="528"/>
      <c r="N100" s="528"/>
      <c r="O100" s="528"/>
      <c r="P100" s="528"/>
      <c r="Q100" s="528"/>
      <c r="R100" s="528"/>
      <c r="S100" s="528"/>
      <c r="T100" s="528"/>
      <c r="U100" s="528"/>
      <c r="V100" s="528"/>
      <c r="W100" s="528"/>
      <c r="X100" s="528"/>
      <c r="Y100" s="528"/>
      <c r="Z100" s="528"/>
      <c r="AA100" s="528"/>
      <c r="AB100" s="528"/>
      <c r="AC100" s="528"/>
      <c r="AD100" s="528"/>
      <c r="AE100" s="528"/>
      <c r="AF100" s="528"/>
      <c r="AG100" s="528"/>
      <c r="AH100" s="528"/>
      <c r="AI100" s="528"/>
      <c r="AJ100" s="529"/>
      <c r="AK100" s="6"/>
      <c r="AM100" s="1"/>
      <c r="AN100" s="1"/>
      <c r="AO100" s="1"/>
      <c r="AP100" s="1"/>
      <c r="AQ100" s="1"/>
      <c r="AR100" s="1"/>
      <c r="AS100" s="1"/>
      <c r="AT100" s="1"/>
      <c r="AU100" s="1"/>
      <c r="AV100" s="1"/>
      <c r="AW100" s="1"/>
      <c r="AX100" s="1"/>
      <c r="AY100" s="1"/>
    </row>
    <row r="101" spans="2:51" ht="13.15" customHeight="1">
      <c r="B101" s="26"/>
      <c r="C101" s="527"/>
      <c r="D101" s="528"/>
      <c r="E101" s="528"/>
      <c r="F101" s="528"/>
      <c r="G101" s="528"/>
      <c r="H101" s="528"/>
      <c r="I101" s="528"/>
      <c r="J101" s="528"/>
      <c r="K101" s="528"/>
      <c r="L101" s="528"/>
      <c r="M101" s="528"/>
      <c r="N101" s="528"/>
      <c r="O101" s="528"/>
      <c r="P101" s="528"/>
      <c r="Q101" s="528"/>
      <c r="R101" s="528"/>
      <c r="S101" s="528"/>
      <c r="T101" s="528"/>
      <c r="U101" s="528"/>
      <c r="V101" s="528"/>
      <c r="W101" s="528"/>
      <c r="X101" s="528"/>
      <c r="Y101" s="528"/>
      <c r="Z101" s="528"/>
      <c r="AA101" s="528"/>
      <c r="AB101" s="528"/>
      <c r="AC101" s="528"/>
      <c r="AD101" s="528"/>
      <c r="AE101" s="528"/>
      <c r="AF101" s="528"/>
      <c r="AG101" s="528"/>
      <c r="AH101" s="528"/>
      <c r="AI101" s="528"/>
      <c r="AJ101" s="529"/>
      <c r="AK101" s="6"/>
      <c r="AM101" s="1"/>
      <c r="AN101" s="1"/>
      <c r="AO101" s="1"/>
      <c r="AP101" s="1"/>
      <c r="AQ101" s="1"/>
      <c r="AR101" s="1"/>
      <c r="AS101" s="1"/>
      <c r="AT101" s="1"/>
      <c r="AU101" s="1"/>
      <c r="AV101" s="1"/>
      <c r="AW101" s="1"/>
      <c r="AX101" s="1"/>
      <c r="AY101" s="1"/>
    </row>
    <row r="102" spans="2:51" ht="13.15" customHeight="1">
      <c r="B102" s="26"/>
      <c r="C102" s="527"/>
      <c r="D102" s="528"/>
      <c r="E102" s="528"/>
      <c r="F102" s="528"/>
      <c r="G102" s="528"/>
      <c r="H102" s="528"/>
      <c r="I102" s="528"/>
      <c r="J102" s="528"/>
      <c r="K102" s="528"/>
      <c r="L102" s="528"/>
      <c r="M102" s="528"/>
      <c r="N102" s="528"/>
      <c r="O102" s="528"/>
      <c r="P102" s="528"/>
      <c r="Q102" s="528"/>
      <c r="R102" s="528"/>
      <c r="S102" s="528"/>
      <c r="T102" s="528"/>
      <c r="U102" s="528"/>
      <c r="V102" s="528"/>
      <c r="W102" s="528"/>
      <c r="X102" s="528"/>
      <c r="Y102" s="528"/>
      <c r="Z102" s="528"/>
      <c r="AA102" s="528"/>
      <c r="AB102" s="528"/>
      <c r="AC102" s="528"/>
      <c r="AD102" s="528"/>
      <c r="AE102" s="528"/>
      <c r="AF102" s="528"/>
      <c r="AG102" s="528"/>
      <c r="AH102" s="528"/>
      <c r="AI102" s="528"/>
      <c r="AJ102" s="529"/>
      <c r="AK102" s="6"/>
      <c r="AM102" s="1"/>
      <c r="AN102" s="1"/>
      <c r="AO102" s="1"/>
      <c r="AP102" s="1"/>
      <c r="AQ102" s="1"/>
      <c r="AR102" s="1"/>
      <c r="AS102" s="1"/>
      <c r="AT102" s="1"/>
      <c r="AU102" s="1"/>
      <c r="AV102" s="1"/>
      <c r="AW102" s="1"/>
      <c r="AX102" s="1"/>
      <c r="AY102" s="1"/>
    </row>
    <row r="103" spans="2:51" ht="13.15" customHeight="1">
      <c r="B103" s="26"/>
      <c r="C103" s="527"/>
      <c r="D103" s="528"/>
      <c r="E103" s="528"/>
      <c r="F103" s="528"/>
      <c r="G103" s="528"/>
      <c r="H103" s="528"/>
      <c r="I103" s="528"/>
      <c r="J103" s="528"/>
      <c r="K103" s="528"/>
      <c r="L103" s="528"/>
      <c r="M103" s="528"/>
      <c r="N103" s="528"/>
      <c r="O103" s="528"/>
      <c r="P103" s="528"/>
      <c r="Q103" s="528"/>
      <c r="R103" s="528"/>
      <c r="S103" s="528"/>
      <c r="T103" s="528"/>
      <c r="U103" s="528"/>
      <c r="V103" s="528"/>
      <c r="W103" s="528"/>
      <c r="X103" s="528"/>
      <c r="Y103" s="528"/>
      <c r="Z103" s="528"/>
      <c r="AA103" s="528"/>
      <c r="AB103" s="528"/>
      <c r="AC103" s="528"/>
      <c r="AD103" s="528"/>
      <c r="AE103" s="528"/>
      <c r="AF103" s="528"/>
      <c r="AG103" s="528"/>
      <c r="AH103" s="528"/>
      <c r="AI103" s="528"/>
      <c r="AJ103" s="529"/>
      <c r="AK103" s="6"/>
      <c r="AM103" s="1"/>
      <c r="AN103" s="1"/>
      <c r="AO103" s="1"/>
      <c r="AP103" s="1"/>
      <c r="AQ103" s="1"/>
      <c r="AR103" s="1"/>
      <c r="AS103" s="1"/>
      <c r="AT103" s="1"/>
      <c r="AU103" s="1"/>
      <c r="AV103" s="1"/>
      <c r="AW103" s="1"/>
      <c r="AX103" s="1"/>
      <c r="AY103" s="1"/>
    </row>
    <row r="104" spans="2:51" ht="13.15" customHeight="1">
      <c r="B104" s="26"/>
      <c r="C104" s="527"/>
      <c r="D104" s="528"/>
      <c r="E104" s="528"/>
      <c r="F104" s="528"/>
      <c r="G104" s="528"/>
      <c r="H104" s="528"/>
      <c r="I104" s="528"/>
      <c r="J104" s="528"/>
      <c r="K104" s="528"/>
      <c r="L104" s="528"/>
      <c r="M104" s="528"/>
      <c r="N104" s="528"/>
      <c r="O104" s="528"/>
      <c r="P104" s="528"/>
      <c r="Q104" s="528"/>
      <c r="R104" s="528"/>
      <c r="S104" s="528"/>
      <c r="T104" s="528"/>
      <c r="U104" s="528"/>
      <c r="V104" s="528"/>
      <c r="W104" s="528"/>
      <c r="X104" s="528"/>
      <c r="Y104" s="528"/>
      <c r="Z104" s="528"/>
      <c r="AA104" s="528"/>
      <c r="AB104" s="528"/>
      <c r="AC104" s="528"/>
      <c r="AD104" s="528"/>
      <c r="AE104" s="528"/>
      <c r="AF104" s="528"/>
      <c r="AG104" s="528"/>
      <c r="AH104" s="528"/>
      <c r="AI104" s="528"/>
      <c r="AJ104" s="529"/>
      <c r="AK104" s="6"/>
      <c r="AM104" s="1"/>
      <c r="AN104" s="1"/>
      <c r="AO104" s="1"/>
      <c r="AP104" s="1"/>
      <c r="AQ104" s="1"/>
      <c r="AR104" s="1"/>
      <c r="AS104" s="1"/>
      <c r="AT104" s="1"/>
      <c r="AU104" s="1"/>
      <c r="AV104" s="1"/>
      <c r="AW104" s="1"/>
      <c r="AX104" s="1"/>
      <c r="AY104" s="1"/>
    </row>
    <row r="105" spans="2:51" ht="13.15" customHeight="1">
      <c r="B105" s="26"/>
      <c r="C105" s="527"/>
      <c r="D105" s="528"/>
      <c r="E105" s="528"/>
      <c r="F105" s="528"/>
      <c r="G105" s="528"/>
      <c r="H105" s="528"/>
      <c r="I105" s="528"/>
      <c r="J105" s="528"/>
      <c r="K105" s="528"/>
      <c r="L105" s="528"/>
      <c r="M105" s="528"/>
      <c r="N105" s="528"/>
      <c r="O105" s="528"/>
      <c r="P105" s="528"/>
      <c r="Q105" s="528"/>
      <c r="R105" s="528"/>
      <c r="S105" s="528"/>
      <c r="T105" s="528"/>
      <c r="U105" s="528"/>
      <c r="V105" s="528"/>
      <c r="W105" s="528"/>
      <c r="X105" s="528"/>
      <c r="Y105" s="528"/>
      <c r="Z105" s="528"/>
      <c r="AA105" s="528"/>
      <c r="AB105" s="528"/>
      <c r="AC105" s="528"/>
      <c r="AD105" s="528"/>
      <c r="AE105" s="528"/>
      <c r="AF105" s="528"/>
      <c r="AG105" s="528"/>
      <c r="AH105" s="528"/>
      <c r="AI105" s="528"/>
      <c r="AJ105" s="529"/>
      <c r="AK105" s="6"/>
      <c r="AM105" s="1"/>
      <c r="AN105" s="1"/>
      <c r="AO105" s="1"/>
      <c r="AP105" s="1"/>
      <c r="AQ105" s="1"/>
      <c r="AR105" s="1"/>
      <c r="AS105" s="1"/>
      <c r="AT105" s="1"/>
      <c r="AU105" s="1"/>
      <c r="AV105" s="1"/>
      <c r="AW105" s="1"/>
      <c r="AX105" s="1"/>
      <c r="AY105" s="1"/>
    </row>
    <row r="106" spans="2:51" ht="13.15" customHeight="1">
      <c r="B106" s="26"/>
      <c r="C106" s="527"/>
      <c r="D106" s="528"/>
      <c r="E106" s="528"/>
      <c r="F106" s="528"/>
      <c r="G106" s="528"/>
      <c r="H106" s="528"/>
      <c r="I106" s="528"/>
      <c r="J106" s="528"/>
      <c r="K106" s="528"/>
      <c r="L106" s="528"/>
      <c r="M106" s="528"/>
      <c r="N106" s="528"/>
      <c r="O106" s="528"/>
      <c r="P106" s="528"/>
      <c r="Q106" s="528"/>
      <c r="R106" s="528"/>
      <c r="S106" s="528"/>
      <c r="T106" s="528"/>
      <c r="U106" s="528"/>
      <c r="V106" s="528"/>
      <c r="W106" s="528"/>
      <c r="X106" s="528"/>
      <c r="Y106" s="528"/>
      <c r="Z106" s="528"/>
      <c r="AA106" s="528"/>
      <c r="AB106" s="528"/>
      <c r="AC106" s="528"/>
      <c r="AD106" s="528"/>
      <c r="AE106" s="528"/>
      <c r="AF106" s="528"/>
      <c r="AG106" s="528"/>
      <c r="AH106" s="528"/>
      <c r="AI106" s="528"/>
      <c r="AJ106" s="529"/>
      <c r="AK106" s="6"/>
      <c r="AM106" s="1"/>
      <c r="AN106" s="1"/>
      <c r="AO106" s="1"/>
      <c r="AP106" s="1"/>
      <c r="AQ106" s="1"/>
      <c r="AR106" s="1"/>
      <c r="AS106" s="1"/>
      <c r="AT106" s="1"/>
      <c r="AU106" s="1"/>
      <c r="AV106" s="1"/>
      <c r="AW106" s="1"/>
      <c r="AX106" s="1"/>
      <c r="AY106" s="1"/>
    </row>
    <row r="107" spans="2:51" ht="13.15" customHeight="1">
      <c r="B107" s="26"/>
      <c r="C107" s="527"/>
      <c r="D107" s="528"/>
      <c r="E107" s="528"/>
      <c r="F107" s="528"/>
      <c r="G107" s="528"/>
      <c r="H107" s="528"/>
      <c r="I107" s="528"/>
      <c r="J107" s="528"/>
      <c r="K107" s="528"/>
      <c r="L107" s="528"/>
      <c r="M107" s="528"/>
      <c r="N107" s="528"/>
      <c r="O107" s="528"/>
      <c r="P107" s="528"/>
      <c r="Q107" s="528"/>
      <c r="R107" s="528"/>
      <c r="S107" s="528"/>
      <c r="T107" s="528"/>
      <c r="U107" s="528"/>
      <c r="V107" s="528"/>
      <c r="W107" s="528"/>
      <c r="X107" s="528"/>
      <c r="Y107" s="528"/>
      <c r="Z107" s="528"/>
      <c r="AA107" s="528"/>
      <c r="AB107" s="528"/>
      <c r="AC107" s="528"/>
      <c r="AD107" s="528"/>
      <c r="AE107" s="528"/>
      <c r="AF107" s="528"/>
      <c r="AG107" s="528"/>
      <c r="AH107" s="528"/>
      <c r="AI107" s="528"/>
      <c r="AJ107" s="529"/>
      <c r="AK107" s="6"/>
      <c r="AM107" s="1"/>
      <c r="AN107" s="1"/>
      <c r="AO107" s="1"/>
      <c r="AP107" s="1"/>
      <c r="AQ107" s="1"/>
      <c r="AR107" s="1"/>
      <c r="AS107" s="1"/>
      <c r="AT107" s="1"/>
      <c r="AU107" s="1"/>
      <c r="AV107" s="1"/>
      <c r="AW107" s="1"/>
      <c r="AX107" s="1"/>
      <c r="AY107" s="1"/>
    </row>
    <row r="108" spans="2:51" ht="13.15" customHeight="1">
      <c r="B108" s="26"/>
      <c r="C108" s="527"/>
      <c r="D108" s="528"/>
      <c r="E108" s="528"/>
      <c r="F108" s="528"/>
      <c r="G108" s="528"/>
      <c r="H108" s="528"/>
      <c r="I108" s="528"/>
      <c r="J108" s="528"/>
      <c r="K108" s="528"/>
      <c r="L108" s="528"/>
      <c r="M108" s="528"/>
      <c r="N108" s="528"/>
      <c r="O108" s="528"/>
      <c r="P108" s="528"/>
      <c r="Q108" s="528"/>
      <c r="R108" s="528"/>
      <c r="S108" s="528"/>
      <c r="T108" s="528"/>
      <c r="U108" s="528"/>
      <c r="V108" s="528"/>
      <c r="W108" s="528"/>
      <c r="X108" s="528"/>
      <c r="Y108" s="528"/>
      <c r="Z108" s="528"/>
      <c r="AA108" s="528"/>
      <c r="AB108" s="528"/>
      <c r="AC108" s="528"/>
      <c r="AD108" s="528"/>
      <c r="AE108" s="528"/>
      <c r="AF108" s="528"/>
      <c r="AG108" s="528"/>
      <c r="AH108" s="528"/>
      <c r="AI108" s="528"/>
      <c r="AJ108" s="529"/>
      <c r="AK108" s="6"/>
      <c r="AM108" s="1"/>
      <c r="AN108" s="1"/>
      <c r="AO108" s="1"/>
      <c r="AP108" s="1"/>
      <c r="AQ108" s="1"/>
      <c r="AR108" s="1"/>
      <c r="AS108" s="1"/>
      <c r="AT108" s="1"/>
      <c r="AU108" s="1"/>
      <c r="AV108" s="1"/>
      <c r="AW108" s="1"/>
      <c r="AX108" s="1"/>
      <c r="AY108" s="1"/>
    </row>
    <row r="109" spans="2:51" ht="13.15" customHeight="1">
      <c r="B109" s="26"/>
      <c r="C109" s="527"/>
      <c r="D109" s="528"/>
      <c r="E109" s="528"/>
      <c r="F109" s="528"/>
      <c r="G109" s="528"/>
      <c r="H109" s="528"/>
      <c r="I109" s="528"/>
      <c r="J109" s="528"/>
      <c r="K109" s="528"/>
      <c r="L109" s="528"/>
      <c r="M109" s="528"/>
      <c r="N109" s="528"/>
      <c r="O109" s="528"/>
      <c r="P109" s="528"/>
      <c r="Q109" s="528"/>
      <c r="R109" s="528"/>
      <c r="S109" s="528"/>
      <c r="T109" s="528"/>
      <c r="U109" s="528"/>
      <c r="V109" s="528"/>
      <c r="W109" s="528"/>
      <c r="X109" s="528"/>
      <c r="Y109" s="528"/>
      <c r="Z109" s="528"/>
      <c r="AA109" s="528"/>
      <c r="AB109" s="528"/>
      <c r="AC109" s="528"/>
      <c r="AD109" s="528"/>
      <c r="AE109" s="528"/>
      <c r="AF109" s="528"/>
      <c r="AG109" s="528"/>
      <c r="AH109" s="528"/>
      <c r="AI109" s="528"/>
      <c r="AJ109" s="529"/>
      <c r="AK109" s="6"/>
      <c r="AM109" s="1"/>
      <c r="AN109" s="1"/>
      <c r="AO109" s="1"/>
      <c r="AP109" s="1"/>
      <c r="AQ109" s="1"/>
      <c r="AR109" s="1"/>
      <c r="AS109" s="1"/>
      <c r="AT109" s="1"/>
      <c r="AU109" s="1"/>
      <c r="AV109" s="1"/>
      <c r="AW109" s="1"/>
      <c r="AX109" s="1"/>
      <c r="AY109" s="1"/>
    </row>
    <row r="110" spans="2:51" ht="13.15" customHeight="1">
      <c r="B110" s="26"/>
      <c r="C110" s="527"/>
      <c r="D110" s="528"/>
      <c r="E110" s="528"/>
      <c r="F110" s="528"/>
      <c r="G110" s="528"/>
      <c r="H110" s="528"/>
      <c r="I110" s="528"/>
      <c r="J110" s="528"/>
      <c r="K110" s="528"/>
      <c r="L110" s="528"/>
      <c r="M110" s="528"/>
      <c r="N110" s="528"/>
      <c r="O110" s="528"/>
      <c r="P110" s="528"/>
      <c r="Q110" s="528"/>
      <c r="R110" s="528"/>
      <c r="S110" s="528"/>
      <c r="T110" s="528"/>
      <c r="U110" s="528"/>
      <c r="V110" s="528"/>
      <c r="W110" s="528"/>
      <c r="X110" s="528"/>
      <c r="Y110" s="528"/>
      <c r="Z110" s="528"/>
      <c r="AA110" s="528"/>
      <c r="AB110" s="528"/>
      <c r="AC110" s="528"/>
      <c r="AD110" s="528"/>
      <c r="AE110" s="528"/>
      <c r="AF110" s="528"/>
      <c r="AG110" s="528"/>
      <c r="AH110" s="528"/>
      <c r="AI110" s="528"/>
      <c r="AJ110" s="529"/>
      <c r="AK110" s="6"/>
      <c r="AM110" s="1"/>
      <c r="AN110" s="1"/>
      <c r="AO110" s="1"/>
      <c r="AP110" s="1"/>
      <c r="AQ110" s="1"/>
      <c r="AR110" s="1"/>
      <c r="AS110" s="1"/>
      <c r="AT110" s="1"/>
      <c r="AU110" s="1"/>
      <c r="AV110" s="1"/>
      <c r="AW110" s="1"/>
      <c r="AX110" s="1"/>
      <c r="AY110" s="1"/>
    </row>
    <row r="111" spans="2:51" ht="13.15" customHeight="1">
      <c r="B111" s="26"/>
      <c r="C111" s="527"/>
      <c r="D111" s="528"/>
      <c r="E111" s="528"/>
      <c r="F111" s="528"/>
      <c r="G111" s="528"/>
      <c r="H111" s="528"/>
      <c r="I111" s="528"/>
      <c r="J111" s="528"/>
      <c r="K111" s="528"/>
      <c r="L111" s="528"/>
      <c r="M111" s="528"/>
      <c r="N111" s="528"/>
      <c r="O111" s="528"/>
      <c r="P111" s="528"/>
      <c r="Q111" s="528"/>
      <c r="R111" s="528"/>
      <c r="S111" s="528"/>
      <c r="T111" s="528"/>
      <c r="U111" s="528"/>
      <c r="V111" s="528"/>
      <c r="W111" s="528"/>
      <c r="X111" s="528"/>
      <c r="Y111" s="528"/>
      <c r="Z111" s="528"/>
      <c r="AA111" s="528"/>
      <c r="AB111" s="528"/>
      <c r="AC111" s="528"/>
      <c r="AD111" s="528"/>
      <c r="AE111" s="528"/>
      <c r="AF111" s="528"/>
      <c r="AG111" s="528"/>
      <c r="AH111" s="528"/>
      <c r="AI111" s="528"/>
      <c r="AJ111" s="529"/>
      <c r="AK111" s="6"/>
      <c r="AM111" s="1"/>
      <c r="AN111" s="1"/>
      <c r="AO111" s="1"/>
      <c r="AP111" s="1"/>
      <c r="AQ111" s="1"/>
      <c r="AR111" s="1"/>
      <c r="AS111" s="1"/>
      <c r="AT111" s="1"/>
      <c r="AU111" s="1"/>
      <c r="AV111" s="1"/>
      <c r="AW111" s="1"/>
      <c r="AX111" s="1"/>
      <c r="AY111" s="1"/>
    </row>
    <row r="112" spans="2:51" ht="13.15" customHeight="1">
      <c r="B112" s="26"/>
      <c r="C112" s="527"/>
      <c r="D112" s="528"/>
      <c r="E112" s="528"/>
      <c r="F112" s="528"/>
      <c r="G112" s="528"/>
      <c r="H112" s="528"/>
      <c r="I112" s="528"/>
      <c r="J112" s="528"/>
      <c r="K112" s="528"/>
      <c r="L112" s="528"/>
      <c r="M112" s="528"/>
      <c r="N112" s="528"/>
      <c r="O112" s="528"/>
      <c r="P112" s="528"/>
      <c r="Q112" s="528"/>
      <c r="R112" s="528"/>
      <c r="S112" s="528"/>
      <c r="T112" s="528"/>
      <c r="U112" s="528"/>
      <c r="V112" s="528"/>
      <c r="W112" s="528"/>
      <c r="X112" s="528"/>
      <c r="Y112" s="528"/>
      <c r="Z112" s="528"/>
      <c r="AA112" s="528"/>
      <c r="AB112" s="528"/>
      <c r="AC112" s="528"/>
      <c r="AD112" s="528"/>
      <c r="AE112" s="528"/>
      <c r="AF112" s="528"/>
      <c r="AG112" s="528"/>
      <c r="AH112" s="528"/>
      <c r="AI112" s="528"/>
      <c r="AJ112" s="529"/>
      <c r="AK112" s="6"/>
      <c r="AM112" s="1"/>
      <c r="AN112" s="1"/>
      <c r="AO112" s="1"/>
      <c r="AP112" s="1"/>
      <c r="AQ112" s="1"/>
      <c r="AR112" s="1"/>
      <c r="AS112" s="1"/>
      <c r="AT112" s="1"/>
      <c r="AU112" s="1"/>
      <c r="AV112" s="1"/>
      <c r="AW112" s="1"/>
      <c r="AX112" s="1"/>
      <c r="AY112" s="1"/>
    </row>
    <row r="113" spans="2:51" ht="13.15" customHeight="1">
      <c r="B113" s="26"/>
      <c r="C113" s="527"/>
      <c r="D113" s="528"/>
      <c r="E113" s="528"/>
      <c r="F113" s="528"/>
      <c r="G113" s="528"/>
      <c r="H113" s="528"/>
      <c r="I113" s="528"/>
      <c r="J113" s="528"/>
      <c r="K113" s="528"/>
      <c r="L113" s="528"/>
      <c r="M113" s="528"/>
      <c r="N113" s="528"/>
      <c r="O113" s="528"/>
      <c r="P113" s="528"/>
      <c r="Q113" s="528"/>
      <c r="R113" s="528"/>
      <c r="S113" s="528"/>
      <c r="T113" s="528"/>
      <c r="U113" s="528"/>
      <c r="V113" s="528"/>
      <c r="W113" s="528"/>
      <c r="X113" s="528"/>
      <c r="Y113" s="528"/>
      <c r="Z113" s="528"/>
      <c r="AA113" s="528"/>
      <c r="AB113" s="528"/>
      <c r="AC113" s="528"/>
      <c r="AD113" s="528"/>
      <c r="AE113" s="528"/>
      <c r="AF113" s="528"/>
      <c r="AG113" s="528"/>
      <c r="AH113" s="528"/>
      <c r="AI113" s="528"/>
      <c r="AJ113" s="529"/>
      <c r="AK113" s="6"/>
      <c r="AM113" s="1"/>
      <c r="AN113" s="1"/>
      <c r="AO113" s="1"/>
      <c r="AP113" s="1"/>
      <c r="AQ113" s="1"/>
      <c r="AR113" s="1"/>
      <c r="AS113" s="1"/>
      <c r="AT113" s="1"/>
      <c r="AU113" s="1"/>
      <c r="AV113" s="1"/>
      <c r="AW113" s="1"/>
      <c r="AX113" s="1"/>
      <c r="AY113" s="1"/>
    </row>
    <row r="114" spans="2:51" ht="13.15" customHeight="1">
      <c r="B114" s="26"/>
      <c r="C114" s="527"/>
      <c r="D114" s="528"/>
      <c r="E114" s="528"/>
      <c r="F114" s="528"/>
      <c r="G114" s="528"/>
      <c r="H114" s="528"/>
      <c r="I114" s="528"/>
      <c r="J114" s="528"/>
      <c r="K114" s="528"/>
      <c r="L114" s="528"/>
      <c r="M114" s="528"/>
      <c r="N114" s="528"/>
      <c r="O114" s="528"/>
      <c r="P114" s="528"/>
      <c r="Q114" s="528"/>
      <c r="R114" s="528"/>
      <c r="S114" s="528"/>
      <c r="T114" s="528"/>
      <c r="U114" s="528"/>
      <c r="V114" s="528"/>
      <c r="W114" s="528"/>
      <c r="X114" s="528"/>
      <c r="Y114" s="528"/>
      <c r="Z114" s="528"/>
      <c r="AA114" s="528"/>
      <c r="AB114" s="528"/>
      <c r="AC114" s="528"/>
      <c r="AD114" s="528"/>
      <c r="AE114" s="528"/>
      <c r="AF114" s="528"/>
      <c r="AG114" s="528"/>
      <c r="AH114" s="528"/>
      <c r="AI114" s="528"/>
      <c r="AJ114" s="529"/>
      <c r="AK114" s="6"/>
      <c r="AM114" s="1"/>
      <c r="AN114" s="1"/>
      <c r="AO114" s="1"/>
      <c r="AP114" s="1"/>
      <c r="AQ114" s="1"/>
      <c r="AR114" s="1"/>
      <c r="AS114" s="1"/>
      <c r="AT114" s="1"/>
      <c r="AU114" s="1"/>
      <c r="AV114" s="1"/>
      <c r="AW114" s="1"/>
      <c r="AX114" s="1"/>
      <c r="AY114" s="1"/>
    </row>
    <row r="115" spans="2:51" ht="13.15" customHeight="1">
      <c r="B115" s="26"/>
      <c r="C115" s="527"/>
      <c r="D115" s="528"/>
      <c r="E115" s="528"/>
      <c r="F115" s="528"/>
      <c r="G115" s="528"/>
      <c r="H115" s="528"/>
      <c r="I115" s="528"/>
      <c r="J115" s="528"/>
      <c r="K115" s="528"/>
      <c r="L115" s="528"/>
      <c r="M115" s="528"/>
      <c r="N115" s="528"/>
      <c r="O115" s="528"/>
      <c r="P115" s="528"/>
      <c r="Q115" s="528"/>
      <c r="R115" s="528"/>
      <c r="S115" s="528"/>
      <c r="T115" s="528"/>
      <c r="U115" s="528"/>
      <c r="V115" s="528"/>
      <c r="W115" s="528"/>
      <c r="X115" s="528"/>
      <c r="Y115" s="528"/>
      <c r="Z115" s="528"/>
      <c r="AA115" s="528"/>
      <c r="AB115" s="528"/>
      <c r="AC115" s="528"/>
      <c r="AD115" s="528"/>
      <c r="AE115" s="528"/>
      <c r="AF115" s="528"/>
      <c r="AG115" s="528"/>
      <c r="AH115" s="528"/>
      <c r="AI115" s="528"/>
      <c r="AJ115" s="529"/>
      <c r="AK115" s="6"/>
      <c r="AM115" s="1"/>
      <c r="AN115" s="1"/>
      <c r="AO115" s="1"/>
      <c r="AP115" s="1"/>
      <c r="AQ115" s="1"/>
      <c r="AR115" s="1"/>
      <c r="AS115" s="1"/>
      <c r="AT115" s="1"/>
      <c r="AU115" s="1"/>
      <c r="AV115" s="1"/>
      <c r="AW115" s="1"/>
      <c r="AX115" s="1"/>
      <c r="AY115" s="1"/>
    </row>
    <row r="116" spans="2:51" ht="13.15" customHeight="1">
      <c r="B116" s="26"/>
      <c r="C116" s="527"/>
      <c r="D116" s="528"/>
      <c r="E116" s="528"/>
      <c r="F116" s="528"/>
      <c r="G116" s="528"/>
      <c r="H116" s="528"/>
      <c r="I116" s="528"/>
      <c r="J116" s="528"/>
      <c r="K116" s="528"/>
      <c r="L116" s="528"/>
      <c r="M116" s="528"/>
      <c r="N116" s="528"/>
      <c r="O116" s="528"/>
      <c r="P116" s="528"/>
      <c r="Q116" s="528"/>
      <c r="R116" s="528"/>
      <c r="S116" s="528"/>
      <c r="T116" s="528"/>
      <c r="U116" s="528"/>
      <c r="V116" s="528"/>
      <c r="W116" s="528"/>
      <c r="X116" s="528"/>
      <c r="Y116" s="528"/>
      <c r="Z116" s="528"/>
      <c r="AA116" s="528"/>
      <c r="AB116" s="528"/>
      <c r="AC116" s="528"/>
      <c r="AD116" s="528"/>
      <c r="AE116" s="528"/>
      <c r="AF116" s="528"/>
      <c r="AG116" s="528"/>
      <c r="AH116" s="528"/>
      <c r="AI116" s="528"/>
      <c r="AJ116" s="529"/>
      <c r="AK116" s="6"/>
      <c r="AM116" s="1"/>
      <c r="AN116" s="1"/>
      <c r="AO116" s="1"/>
      <c r="AP116" s="1"/>
      <c r="AQ116" s="1"/>
      <c r="AR116" s="1"/>
      <c r="AS116" s="1"/>
      <c r="AT116" s="1"/>
      <c r="AU116" s="1"/>
      <c r="AV116" s="1"/>
      <c r="AW116" s="1"/>
      <c r="AX116" s="1"/>
      <c r="AY116" s="1"/>
    </row>
    <row r="117" spans="2:51" ht="13.9" customHeight="1" thickBot="1">
      <c r="B117" s="26"/>
      <c r="C117" s="530"/>
      <c r="D117" s="531"/>
      <c r="E117" s="531"/>
      <c r="F117" s="531"/>
      <c r="G117" s="531"/>
      <c r="H117" s="531"/>
      <c r="I117" s="531"/>
      <c r="J117" s="531"/>
      <c r="K117" s="531"/>
      <c r="L117" s="531"/>
      <c r="M117" s="531"/>
      <c r="N117" s="531"/>
      <c r="O117" s="531"/>
      <c r="P117" s="531"/>
      <c r="Q117" s="531"/>
      <c r="R117" s="531"/>
      <c r="S117" s="531"/>
      <c r="T117" s="531"/>
      <c r="U117" s="531"/>
      <c r="V117" s="531"/>
      <c r="W117" s="531"/>
      <c r="X117" s="531"/>
      <c r="Y117" s="531"/>
      <c r="Z117" s="531"/>
      <c r="AA117" s="531"/>
      <c r="AB117" s="531"/>
      <c r="AC117" s="531"/>
      <c r="AD117" s="531"/>
      <c r="AE117" s="531"/>
      <c r="AF117" s="531"/>
      <c r="AG117" s="531"/>
      <c r="AH117" s="531"/>
      <c r="AI117" s="531"/>
      <c r="AJ117" s="532"/>
      <c r="AK117" s="6"/>
      <c r="AM117" s="1"/>
      <c r="AN117" s="1"/>
      <c r="AO117" s="1"/>
      <c r="AP117" s="1"/>
      <c r="AQ117" s="1"/>
      <c r="AR117" s="1"/>
      <c r="AS117" s="1"/>
      <c r="AT117" s="1"/>
      <c r="AU117" s="1"/>
      <c r="AV117" s="1"/>
      <c r="AW117" s="1"/>
      <c r="AX117" s="1"/>
      <c r="AY117" s="1"/>
    </row>
    <row r="118" spans="2:51">
      <c r="B118" s="5"/>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2"/>
      <c r="AF118" s="2"/>
      <c r="AG118" s="2"/>
      <c r="AH118" s="2"/>
      <c r="AI118" s="2"/>
      <c r="AJ118" s="2"/>
      <c r="AK118" s="6"/>
      <c r="AM118" s="1"/>
      <c r="AN118" s="1"/>
      <c r="AO118" s="1"/>
      <c r="AP118" s="1"/>
      <c r="AQ118" s="1"/>
      <c r="AR118" s="1"/>
      <c r="AS118" s="1"/>
      <c r="AT118" s="1"/>
      <c r="AU118" s="1"/>
      <c r="AV118" s="1"/>
      <c r="AW118" s="1"/>
      <c r="AX118" s="1"/>
      <c r="AY118" s="1"/>
    </row>
    <row r="119" spans="2:51" ht="13.5" thickBot="1">
      <c r="B119" s="5"/>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2"/>
      <c r="AF119" s="2"/>
      <c r="AG119" s="2"/>
      <c r="AH119" s="2"/>
      <c r="AI119" s="2"/>
      <c r="AJ119" s="2"/>
      <c r="AK119" s="6"/>
      <c r="AM119" s="1"/>
      <c r="AN119" s="1"/>
      <c r="AO119" s="1"/>
      <c r="AP119" s="1"/>
      <c r="AQ119" s="1"/>
      <c r="AR119" s="1"/>
      <c r="AS119" s="1"/>
      <c r="AT119" s="1"/>
      <c r="AU119" s="1"/>
      <c r="AV119" s="1"/>
      <c r="AW119" s="1"/>
      <c r="AX119" s="1"/>
      <c r="AY119" s="1"/>
    </row>
    <row r="120" spans="2:51" ht="6.6" customHeight="1">
      <c r="B120" s="19"/>
      <c r="C120" s="481"/>
      <c r="D120" s="482"/>
      <c r="E120" s="482"/>
      <c r="F120" s="482"/>
      <c r="G120" s="482"/>
      <c r="H120" s="482"/>
      <c r="I120" s="482"/>
      <c r="J120" s="482"/>
      <c r="K120" s="482"/>
      <c r="L120" s="482"/>
      <c r="M120" s="482"/>
      <c r="N120" s="482"/>
      <c r="O120" s="482"/>
      <c r="P120" s="482"/>
      <c r="Q120" s="482"/>
      <c r="R120" s="482"/>
      <c r="S120" s="482"/>
      <c r="T120" s="482"/>
      <c r="U120" s="482"/>
      <c r="V120" s="482"/>
      <c r="W120" s="482"/>
      <c r="X120" s="482"/>
      <c r="Y120" s="482"/>
      <c r="Z120" s="482"/>
      <c r="AA120" s="482"/>
      <c r="AB120" s="482"/>
      <c r="AC120" s="482"/>
      <c r="AD120" s="482"/>
      <c r="AE120" s="58"/>
      <c r="AF120" s="58"/>
      <c r="AG120" s="58"/>
      <c r="AH120" s="58"/>
      <c r="AI120" s="58"/>
      <c r="AJ120" s="59"/>
      <c r="AK120" s="6"/>
      <c r="AM120" s="1"/>
      <c r="AN120" s="1"/>
      <c r="AO120" s="1"/>
      <c r="AP120" s="1"/>
      <c r="AQ120" s="1"/>
      <c r="AR120" s="1"/>
      <c r="AS120" s="1"/>
      <c r="AT120" s="1"/>
      <c r="AU120" s="1"/>
      <c r="AV120" s="1"/>
      <c r="AW120" s="1"/>
      <c r="AX120" s="1"/>
      <c r="AY120" s="1"/>
    </row>
    <row r="121" spans="2:51">
      <c r="B121" s="19"/>
      <c r="C121" s="347" t="str">
        <f>INDEX(List_return_filled,1,Sel_Language)</f>
        <v>Please return the filled out document to LEM by e-mail to the corresponding address indicated below:</v>
      </c>
      <c r="D121" s="348"/>
      <c r="E121" s="348"/>
      <c r="F121" s="348"/>
      <c r="G121" s="348"/>
      <c r="H121" s="348"/>
      <c r="I121" s="348"/>
      <c r="J121" s="348"/>
      <c r="K121" s="348"/>
      <c r="L121" s="348"/>
      <c r="M121" s="348"/>
      <c r="N121" s="348"/>
      <c r="O121" s="348"/>
      <c r="P121" s="348"/>
      <c r="Q121" s="348"/>
      <c r="R121" s="348"/>
      <c r="S121" s="348"/>
      <c r="T121" s="348"/>
      <c r="U121" s="348"/>
      <c r="V121" s="348"/>
      <c r="W121" s="348"/>
      <c r="X121" s="348"/>
      <c r="Y121" s="348"/>
      <c r="Z121" s="348"/>
      <c r="AA121" s="348"/>
      <c r="AB121" s="348"/>
      <c r="AC121" s="348"/>
      <c r="AD121" s="348"/>
      <c r="AE121" s="348"/>
      <c r="AF121" s="348"/>
      <c r="AG121" s="348"/>
      <c r="AH121" s="348"/>
      <c r="AI121" s="348"/>
      <c r="AJ121" s="349"/>
      <c r="AK121" s="6"/>
      <c r="AM121" s="1"/>
      <c r="AN121" s="1"/>
      <c r="AO121" s="1"/>
      <c r="AP121" s="1"/>
      <c r="AQ121" s="1"/>
      <c r="AR121" s="1"/>
      <c r="AS121" s="1"/>
      <c r="AT121" s="1"/>
      <c r="AU121" s="1"/>
      <c r="AV121" s="1"/>
      <c r="AW121" s="1"/>
      <c r="AX121" s="1"/>
      <c r="AY121" s="1"/>
    </row>
    <row r="122" spans="2:51">
      <c r="B122" s="5"/>
      <c r="C122" s="49"/>
      <c r="D122" s="14"/>
      <c r="E122" s="14"/>
      <c r="F122" s="14"/>
      <c r="G122" s="50"/>
      <c r="H122" s="50"/>
      <c r="I122" s="50"/>
      <c r="J122" s="50"/>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60"/>
      <c r="AK122" s="2"/>
      <c r="AL122" s="199"/>
      <c r="AM122" s="206"/>
      <c r="AN122" s="206"/>
      <c r="AP122" s="1"/>
      <c r="AQ122" s="1"/>
      <c r="AR122" s="1"/>
      <c r="AS122" s="1"/>
      <c r="AT122" s="1"/>
      <c r="AU122" s="1"/>
      <c r="AV122" s="1"/>
      <c r="AW122" s="1"/>
      <c r="AX122" s="1"/>
      <c r="AY122" s="1"/>
    </row>
    <row r="123" spans="2:51" ht="18">
      <c r="B123" s="5"/>
      <c r="C123" s="99"/>
      <c r="D123" s="574" t="str">
        <f>INDEX(List_China,1,Sel_Language)</f>
        <v>China</v>
      </c>
      <c r="E123" s="574"/>
      <c r="F123" s="574"/>
      <c r="G123" s="574"/>
      <c r="H123" s="64"/>
      <c r="I123" s="64"/>
      <c r="J123" s="64"/>
      <c r="K123" s="64"/>
      <c r="L123" s="14"/>
      <c r="M123" s="14"/>
      <c r="N123" s="14"/>
      <c r="O123" s="14"/>
      <c r="P123" s="14"/>
      <c r="Q123" s="14"/>
      <c r="R123" s="14"/>
      <c r="S123" s="14"/>
      <c r="T123" s="14"/>
      <c r="U123" s="14"/>
      <c r="V123" s="14"/>
      <c r="W123" s="14"/>
      <c r="X123" s="14"/>
      <c r="Y123" s="14"/>
      <c r="Z123" s="14"/>
      <c r="AA123" s="14"/>
      <c r="AB123" s="574" t="str">
        <f>INDEX(List_Nafta,1,Sel_Language)</f>
        <v>NAFTA</v>
      </c>
      <c r="AC123" s="574"/>
      <c r="AD123" s="574"/>
      <c r="AE123" s="574"/>
      <c r="AF123" s="64"/>
      <c r="AG123" s="64"/>
      <c r="AH123" s="64"/>
      <c r="AI123" s="64"/>
      <c r="AJ123" s="189"/>
      <c r="AK123" s="194"/>
      <c r="AL123" s="200"/>
      <c r="AM123" s="194"/>
      <c r="AN123" s="194"/>
      <c r="AO123" s="103"/>
      <c r="AP123" s="42"/>
      <c r="AQ123" s="42"/>
      <c r="AR123" s="1"/>
      <c r="AS123" s="1"/>
      <c r="AT123" s="1"/>
      <c r="AU123" s="1"/>
      <c r="AV123" s="1"/>
      <c r="AW123" s="1"/>
      <c r="AX123" s="1"/>
      <c r="AY123" s="1"/>
    </row>
    <row r="124" spans="2:51" ht="3" customHeight="1">
      <c r="B124" s="5"/>
      <c r="C124" s="51"/>
      <c r="D124" s="52"/>
      <c r="E124" s="52"/>
      <c r="F124" s="52"/>
      <c r="G124" s="52"/>
      <c r="H124" s="52"/>
      <c r="I124" s="52"/>
      <c r="J124" s="52"/>
      <c r="K124" s="52"/>
      <c r="L124" s="14"/>
      <c r="M124" s="14"/>
      <c r="N124" s="14"/>
      <c r="O124" s="14"/>
      <c r="P124" s="14"/>
      <c r="Q124" s="14"/>
      <c r="R124" s="14"/>
      <c r="S124" s="14"/>
      <c r="T124" s="14"/>
      <c r="U124" s="14"/>
      <c r="V124" s="14"/>
      <c r="W124" s="14"/>
      <c r="X124" s="14"/>
      <c r="Y124" s="14"/>
      <c r="Z124" s="14"/>
      <c r="AA124" s="14"/>
      <c r="AB124" s="52"/>
      <c r="AC124" s="52"/>
      <c r="AD124" s="52"/>
      <c r="AE124" s="52"/>
      <c r="AF124" s="52"/>
      <c r="AG124" s="52"/>
      <c r="AH124" s="52"/>
      <c r="AI124" s="52"/>
      <c r="AJ124" s="190"/>
      <c r="AK124" s="195"/>
      <c r="AL124" s="201"/>
      <c r="AM124" s="195"/>
      <c r="AN124" s="195"/>
      <c r="AO124" s="103"/>
      <c r="AP124" s="42"/>
      <c r="AQ124" s="42"/>
      <c r="AR124" s="1"/>
      <c r="AS124" s="1"/>
      <c r="AT124" s="1"/>
      <c r="AU124" s="1"/>
      <c r="AV124" s="1"/>
      <c r="AW124" s="1"/>
      <c r="AX124" s="1"/>
      <c r="AY124" s="1"/>
    </row>
    <row r="125" spans="2:51">
      <c r="B125" s="5"/>
      <c r="C125" s="40"/>
      <c r="D125" s="450" t="str">
        <f>INDEX(List_office_phone,1,Sel_Language)</f>
        <v>Office phone</v>
      </c>
      <c r="E125" s="450"/>
      <c r="F125" s="450"/>
      <c r="G125" s="450"/>
      <c r="H125" s="13" t="s">
        <v>1</v>
      </c>
      <c r="I125" s="13"/>
      <c r="J125" s="13"/>
      <c r="K125" s="13"/>
      <c r="L125" s="14"/>
      <c r="M125" s="53"/>
      <c r="N125" s="53"/>
      <c r="O125" s="53"/>
      <c r="P125" s="53"/>
      <c r="Q125" s="53"/>
      <c r="R125" s="53"/>
      <c r="S125" s="183"/>
      <c r="T125" s="183"/>
      <c r="U125" s="183"/>
      <c r="V125" s="183"/>
      <c r="W125" s="183"/>
      <c r="X125" s="183"/>
      <c r="Y125" s="573"/>
      <c r="Z125" s="573"/>
      <c r="AA125" s="573"/>
      <c r="AB125" s="450" t="str">
        <f>INDEX(List_office_phone,1,Sel_Language)</f>
        <v>Office phone</v>
      </c>
      <c r="AC125" s="450"/>
      <c r="AD125" s="450"/>
      <c r="AE125" s="450"/>
      <c r="AF125" s="13" t="s">
        <v>13</v>
      </c>
      <c r="AG125" s="13"/>
      <c r="AH125" s="13"/>
      <c r="AI125" s="13"/>
      <c r="AJ125" s="191"/>
      <c r="AK125" s="196"/>
      <c r="AL125" s="202"/>
      <c r="AM125" s="196"/>
      <c r="AN125" s="196"/>
      <c r="AO125" s="103"/>
      <c r="AP125" s="42"/>
      <c r="AQ125" s="42"/>
      <c r="AR125" s="1"/>
      <c r="AS125" s="1"/>
      <c r="AT125" s="1"/>
      <c r="AU125" s="1"/>
      <c r="AV125" s="1"/>
      <c r="AW125" s="1"/>
      <c r="AX125" s="1"/>
      <c r="AY125" s="1"/>
    </row>
    <row r="126" spans="2:51">
      <c r="B126" s="5"/>
      <c r="C126" s="40"/>
      <c r="D126" s="450" t="str">
        <f>INDEX(List_fax,1,Sel_Language)</f>
        <v>Office fax</v>
      </c>
      <c r="E126" s="450"/>
      <c r="F126" s="450"/>
      <c r="G126" s="450"/>
      <c r="H126" s="13" t="s">
        <v>3</v>
      </c>
      <c r="I126" s="13"/>
      <c r="J126" s="13"/>
      <c r="K126" s="13"/>
      <c r="L126" s="14"/>
      <c r="M126" s="53"/>
      <c r="N126" s="53"/>
      <c r="O126" s="53"/>
      <c r="P126" s="53"/>
      <c r="Q126" s="53"/>
      <c r="R126" s="53"/>
      <c r="S126" s="183"/>
      <c r="T126" s="183"/>
      <c r="U126" s="183"/>
      <c r="V126" s="183"/>
      <c r="W126" s="183"/>
      <c r="X126" s="183"/>
      <c r="Y126" s="573"/>
      <c r="Z126" s="573"/>
      <c r="AA126" s="573"/>
      <c r="AB126" s="450" t="str">
        <f>INDEX(List_fax,1,Sel_Language)</f>
        <v>Office fax</v>
      </c>
      <c r="AC126" s="450"/>
      <c r="AD126" s="450"/>
      <c r="AE126" s="450"/>
      <c r="AF126" s="13" t="s">
        <v>5</v>
      </c>
      <c r="AG126" s="13"/>
      <c r="AH126" s="13"/>
      <c r="AI126" s="13"/>
      <c r="AJ126" s="191"/>
      <c r="AK126" s="196"/>
      <c r="AL126" s="202"/>
      <c r="AM126" s="196"/>
      <c r="AN126" s="196"/>
      <c r="AO126" s="103"/>
      <c r="AP126" s="42"/>
      <c r="AQ126" s="42"/>
      <c r="AR126" s="1"/>
      <c r="AS126" s="1"/>
      <c r="AT126" s="1"/>
      <c r="AU126" s="1"/>
      <c r="AV126" s="1"/>
      <c r="AW126" s="1"/>
      <c r="AX126" s="1"/>
      <c r="AY126" s="1"/>
    </row>
    <row r="127" spans="2:51" ht="13.15" customHeight="1">
      <c r="B127" s="5"/>
      <c r="C127" s="100"/>
      <c r="D127" s="487" t="str">
        <f>INDEX(List_office_email,1,Sel_Language)</f>
        <v>E-Mail</v>
      </c>
      <c r="E127" s="487"/>
      <c r="F127" s="487"/>
      <c r="G127" s="14"/>
      <c r="H127" s="61" t="s">
        <v>9</v>
      </c>
      <c r="I127" s="54"/>
      <c r="J127" s="54"/>
      <c r="K127" s="54"/>
      <c r="L127" s="53"/>
      <c r="M127" s="53"/>
      <c r="N127" s="53"/>
      <c r="O127" s="53"/>
      <c r="P127" s="53"/>
      <c r="Q127" s="53"/>
      <c r="R127" s="53"/>
      <c r="S127" s="183"/>
      <c r="T127" s="183"/>
      <c r="U127" s="183"/>
      <c r="V127" s="183"/>
      <c r="W127" s="183"/>
      <c r="X127" s="183"/>
      <c r="Y127" s="573"/>
      <c r="Z127" s="573"/>
      <c r="AA127" s="573"/>
      <c r="AB127" s="450" t="str">
        <f>INDEX(List_office_email,1,Sel_Language)</f>
        <v>E-Mail</v>
      </c>
      <c r="AC127" s="450"/>
      <c r="AD127" s="450"/>
      <c r="AE127" s="450"/>
      <c r="AF127" s="65" t="s">
        <v>11</v>
      </c>
      <c r="AG127" s="65"/>
      <c r="AH127" s="65"/>
      <c r="AI127" s="65"/>
      <c r="AJ127" s="192"/>
      <c r="AK127" s="197"/>
      <c r="AL127" s="203"/>
      <c r="AM127" s="197"/>
      <c r="AN127" s="197"/>
      <c r="AO127" s="103"/>
      <c r="AP127" s="42"/>
      <c r="AQ127" s="42"/>
      <c r="AR127" s="1"/>
      <c r="AS127" s="1"/>
      <c r="AT127" s="1"/>
      <c r="AU127" s="1"/>
      <c r="AV127" s="1"/>
      <c r="AW127" s="1"/>
      <c r="AX127" s="1"/>
      <c r="AY127" s="1"/>
    </row>
    <row r="128" spans="2:51" ht="13.15" customHeight="1">
      <c r="B128" s="5"/>
      <c r="C128" s="100"/>
      <c r="D128" s="182"/>
      <c r="E128" s="182"/>
      <c r="F128" s="182"/>
      <c r="G128" s="14"/>
      <c r="H128" s="61"/>
      <c r="I128" s="54"/>
      <c r="J128" s="54"/>
      <c r="K128" s="54"/>
      <c r="L128" s="53"/>
      <c r="M128" s="53"/>
      <c r="N128" s="53"/>
      <c r="O128" s="53"/>
      <c r="P128" s="53"/>
      <c r="Q128" s="53"/>
      <c r="R128" s="53"/>
      <c r="S128" s="183"/>
      <c r="T128" s="183"/>
      <c r="U128" s="183"/>
      <c r="V128" s="183"/>
      <c r="W128" s="183"/>
      <c r="X128" s="183"/>
      <c r="Y128" s="573"/>
      <c r="Z128" s="573"/>
      <c r="AA128" s="573"/>
      <c r="AB128" s="41"/>
      <c r="AC128" s="41"/>
      <c r="AD128" s="12"/>
      <c r="AE128" s="55"/>
      <c r="AF128" s="65"/>
      <c r="AG128" s="65"/>
      <c r="AH128" s="65"/>
      <c r="AI128" s="65"/>
      <c r="AJ128" s="192"/>
      <c r="AK128" s="197"/>
      <c r="AL128" s="203"/>
      <c r="AM128" s="197"/>
      <c r="AN128" s="197"/>
      <c r="AO128" s="103"/>
      <c r="AP128" s="42"/>
      <c r="AQ128" s="42"/>
      <c r="AR128" s="1"/>
      <c r="AS128" s="1"/>
      <c r="AT128" s="1"/>
      <c r="AU128" s="1"/>
      <c r="AV128" s="1"/>
      <c r="AW128" s="1"/>
      <c r="AX128" s="1"/>
      <c r="AY128" s="1"/>
    </row>
    <row r="129" spans="2:51" ht="13.15" customHeight="1">
      <c r="B129" s="5"/>
      <c r="C129" s="15"/>
      <c r="D129" s="14"/>
      <c r="E129" s="14"/>
      <c r="F129" s="14"/>
      <c r="G129" s="14"/>
      <c r="H129" s="14"/>
      <c r="I129" s="14"/>
      <c r="J129" s="14"/>
      <c r="K129" s="14"/>
      <c r="L129" s="53"/>
      <c r="M129" s="53"/>
      <c r="N129" s="53"/>
      <c r="O129" s="53"/>
      <c r="P129" s="53"/>
      <c r="Q129" s="53"/>
      <c r="R129" s="53"/>
      <c r="S129" s="183"/>
      <c r="T129" s="183"/>
      <c r="U129" s="183"/>
      <c r="V129" s="183"/>
      <c r="W129" s="183"/>
      <c r="X129" s="183"/>
      <c r="Y129" s="573"/>
      <c r="Z129" s="573"/>
      <c r="AA129" s="573"/>
      <c r="AB129" s="14"/>
      <c r="AC129" s="14"/>
      <c r="AD129" s="14"/>
      <c r="AE129" s="14"/>
      <c r="AF129" s="14"/>
      <c r="AG129" s="14"/>
      <c r="AH129" s="14"/>
      <c r="AI129" s="14"/>
      <c r="AJ129" s="60"/>
      <c r="AK129" s="4"/>
      <c r="AL129" s="204"/>
      <c r="AM129" s="4"/>
      <c r="AN129" s="4"/>
      <c r="AO129" s="103"/>
      <c r="AP129" s="42"/>
      <c r="AQ129" s="42"/>
      <c r="AR129" s="1"/>
      <c r="AS129" s="1"/>
      <c r="AT129" s="1"/>
      <c r="AU129" s="1"/>
      <c r="AV129" s="1"/>
      <c r="AW129" s="1"/>
      <c r="AX129" s="1"/>
      <c r="AY129" s="1"/>
    </row>
    <row r="130" spans="2:51" ht="18">
      <c r="B130" s="5"/>
      <c r="C130" s="51"/>
      <c r="D130" s="574" t="str">
        <f>INDEX(List_ROW,1,Sel_Language)</f>
        <v>Switzerland and ROW</v>
      </c>
      <c r="E130" s="574"/>
      <c r="F130" s="574"/>
      <c r="G130" s="574"/>
      <c r="H130" s="574"/>
      <c r="I130" s="574"/>
      <c r="J130" s="574"/>
      <c r="K130" s="574"/>
      <c r="L130" s="574"/>
      <c r="M130" s="574"/>
      <c r="N130" s="574"/>
      <c r="O130" s="574"/>
      <c r="P130" s="53"/>
      <c r="Q130" s="53"/>
      <c r="R130" s="53"/>
      <c r="S130" s="183"/>
      <c r="T130" s="183"/>
      <c r="U130" s="183"/>
      <c r="V130" s="183"/>
      <c r="W130" s="183"/>
      <c r="X130" s="183"/>
      <c r="Y130" s="573"/>
      <c r="Z130" s="573"/>
      <c r="AA130" s="573"/>
      <c r="AB130" s="574" t="str">
        <f>INDEX(List_Japan,1,Sel_Language)</f>
        <v>Japan</v>
      </c>
      <c r="AC130" s="574"/>
      <c r="AD130" s="574"/>
      <c r="AE130" s="574"/>
      <c r="AF130" s="574"/>
      <c r="AG130" s="64"/>
      <c r="AH130" s="64"/>
      <c r="AI130" s="64"/>
      <c r="AJ130" s="189"/>
      <c r="AK130" s="194"/>
      <c r="AL130" s="200"/>
      <c r="AM130" s="194"/>
      <c r="AN130" s="194"/>
      <c r="AO130" s="103"/>
      <c r="AP130" s="42"/>
      <c r="AQ130" s="42"/>
      <c r="AR130" s="1"/>
      <c r="AS130" s="1"/>
      <c r="AT130" s="1"/>
      <c r="AU130" s="1"/>
      <c r="AV130" s="1"/>
      <c r="AW130" s="1"/>
      <c r="AX130" s="1"/>
      <c r="AY130" s="1"/>
    </row>
    <row r="131" spans="2:51" ht="3" customHeight="1">
      <c r="B131" s="5"/>
      <c r="C131" s="184"/>
      <c r="D131" s="185"/>
      <c r="E131" s="185"/>
      <c r="F131" s="185"/>
      <c r="G131" s="185"/>
      <c r="H131" s="185"/>
      <c r="I131" s="185"/>
      <c r="J131" s="185"/>
      <c r="K131" s="185"/>
      <c r="L131" s="53"/>
      <c r="M131" s="53"/>
      <c r="N131" s="53"/>
      <c r="O131" s="53"/>
      <c r="P131" s="53"/>
      <c r="Q131" s="53"/>
      <c r="R131" s="53"/>
      <c r="S131" s="183"/>
      <c r="T131" s="183"/>
      <c r="U131" s="183"/>
      <c r="V131" s="183"/>
      <c r="W131" s="183"/>
      <c r="X131" s="183"/>
      <c r="Y131" s="573"/>
      <c r="Z131" s="573"/>
      <c r="AA131" s="573"/>
      <c r="AB131" s="185"/>
      <c r="AC131" s="185"/>
      <c r="AD131" s="185"/>
      <c r="AE131" s="185"/>
      <c r="AF131" s="185"/>
      <c r="AG131" s="185"/>
      <c r="AH131" s="185"/>
      <c r="AI131" s="185"/>
      <c r="AJ131" s="193"/>
      <c r="AK131" s="198"/>
      <c r="AL131" s="205"/>
      <c r="AM131" s="198"/>
      <c r="AN131" s="198"/>
      <c r="AO131" s="103"/>
      <c r="AP131" s="42"/>
      <c r="AQ131" s="42"/>
      <c r="AR131" s="1"/>
      <c r="AS131" s="1"/>
      <c r="AT131" s="1"/>
      <c r="AU131" s="1"/>
      <c r="AV131" s="1"/>
      <c r="AW131" s="1"/>
      <c r="AX131" s="1"/>
      <c r="AY131" s="1"/>
    </row>
    <row r="132" spans="2:51">
      <c r="B132" s="5"/>
      <c r="C132" s="40"/>
      <c r="D132" s="450" t="str">
        <f>INDEX(List_office_phone,1,Sel_Language)</f>
        <v>Office phone</v>
      </c>
      <c r="E132" s="450"/>
      <c r="F132" s="450"/>
      <c r="G132" s="450"/>
      <c r="H132" s="13" t="s">
        <v>12</v>
      </c>
      <c r="I132" s="13"/>
      <c r="J132" s="13"/>
      <c r="K132" s="13"/>
      <c r="L132" s="14"/>
      <c r="M132" s="53"/>
      <c r="N132" s="53"/>
      <c r="O132" s="53"/>
      <c r="P132" s="53"/>
      <c r="Q132" s="53"/>
      <c r="R132" s="53"/>
      <c r="S132" s="183"/>
      <c r="T132" s="183"/>
      <c r="U132" s="183"/>
      <c r="V132" s="183"/>
      <c r="W132" s="183"/>
      <c r="X132" s="183"/>
      <c r="Y132" s="573"/>
      <c r="Z132" s="573"/>
      <c r="AA132" s="573"/>
      <c r="AB132" s="450" t="str">
        <f>INDEX(List_office_phone,1,Sel_Language)</f>
        <v>Office phone</v>
      </c>
      <c r="AC132" s="450"/>
      <c r="AD132" s="450"/>
      <c r="AE132" s="450"/>
      <c r="AF132" s="13" t="s">
        <v>2</v>
      </c>
      <c r="AG132" s="13"/>
      <c r="AH132" s="13"/>
      <c r="AI132" s="13"/>
      <c r="AJ132" s="191"/>
      <c r="AK132" s="196"/>
      <c r="AL132" s="202"/>
      <c r="AM132" s="196"/>
      <c r="AN132" s="196"/>
      <c r="AO132" s="103"/>
      <c r="AP132" s="42"/>
      <c r="AQ132" s="42"/>
      <c r="AR132" s="1"/>
      <c r="AS132" s="1"/>
      <c r="AT132" s="1"/>
      <c r="AU132" s="1"/>
      <c r="AV132" s="1"/>
      <c r="AW132" s="1"/>
      <c r="AX132" s="1"/>
      <c r="AY132" s="1"/>
    </row>
    <row r="133" spans="2:51">
      <c r="B133" s="5"/>
      <c r="C133" s="11"/>
      <c r="D133" s="450" t="str">
        <f>INDEX(List_fax,1,Sel_Language)</f>
        <v>Office fax</v>
      </c>
      <c r="E133" s="572"/>
      <c r="F133" s="572"/>
      <c r="G133" s="572"/>
      <c r="H133" s="13" t="s">
        <v>6</v>
      </c>
      <c r="I133" s="13"/>
      <c r="J133" s="13"/>
      <c r="K133" s="13"/>
      <c r="L133" s="53"/>
      <c r="M133" s="53"/>
      <c r="N133" s="53"/>
      <c r="O133" s="53"/>
      <c r="P133" s="53"/>
      <c r="Q133" s="53"/>
      <c r="R133" s="53"/>
      <c r="S133" s="183"/>
      <c r="T133" s="183"/>
      <c r="U133" s="183"/>
      <c r="V133" s="183"/>
      <c r="W133" s="183"/>
      <c r="X133" s="183"/>
      <c r="Y133" s="573"/>
      <c r="Z133" s="573"/>
      <c r="AA133" s="573"/>
      <c r="AB133" s="450" t="str">
        <f>INDEX(List_fax,1,Sel_Language)</f>
        <v>Office fax</v>
      </c>
      <c r="AC133" s="450"/>
      <c r="AD133" s="450"/>
      <c r="AE133" s="450"/>
      <c r="AF133" s="13" t="s">
        <v>4</v>
      </c>
      <c r="AG133" s="13"/>
      <c r="AH133" s="13"/>
      <c r="AI133" s="13"/>
      <c r="AJ133" s="191"/>
      <c r="AK133" s="196"/>
      <c r="AL133" s="202"/>
      <c r="AM133" s="196"/>
      <c r="AN133" s="196"/>
      <c r="AO133" s="103"/>
      <c r="AP133" s="42"/>
      <c r="AQ133" s="42"/>
      <c r="AR133" s="1"/>
      <c r="AS133" s="1"/>
      <c r="AT133" s="1"/>
      <c r="AU133" s="1"/>
      <c r="AV133" s="1"/>
      <c r="AW133" s="1"/>
      <c r="AX133" s="1"/>
      <c r="AY133" s="1"/>
    </row>
    <row r="134" spans="2:51">
      <c r="B134" s="5"/>
      <c r="C134" s="11"/>
      <c r="D134" s="450" t="str">
        <f>INDEX(List_office_email,1,Sel_Language)</f>
        <v>E-Mail</v>
      </c>
      <c r="E134" s="572"/>
      <c r="F134" s="572"/>
      <c r="G134" s="572"/>
      <c r="H134" s="61" t="s">
        <v>8</v>
      </c>
      <c r="I134" s="61"/>
      <c r="J134" s="54"/>
      <c r="K134" s="54"/>
      <c r="L134" s="54"/>
      <c r="M134" s="53"/>
      <c r="N134" s="53"/>
      <c r="O134" s="53"/>
      <c r="P134" s="53"/>
      <c r="Q134" s="53"/>
      <c r="R134" s="53"/>
      <c r="S134" s="183"/>
      <c r="T134" s="183"/>
      <c r="U134" s="183"/>
      <c r="V134" s="183"/>
      <c r="W134" s="183"/>
      <c r="X134" s="183"/>
      <c r="Y134" s="573"/>
      <c r="Z134" s="573"/>
      <c r="AA134" s="573"/>
      <c r="AB134" s="450" t="str">
        <f>INDEX(List_office_email,1,Sel_Language)</f>
        <v>E-Mail</v>
      </c>
      <c r="AC134" s="450"/>
      <c r="AD134" s="450"/>
      <c r="AE134" s="55"/>
      <c r="AF134" s="65" t="s">
        <v>10</v>
      </c>
      <c r="AG134" s="65"/>
      <c r="AH134" s="65"/>
      <c r="AI134" s="65"/>
      <c r="AJ134" s="192"/>
      <c r="AK134" s="197"/>
      <c r="AL134" s="203"/>
      <c r="AM134" s="197"/>
      <c r="AN134" s="197"/>
      <c r="AO134" s="103"/>
      <c r="AP134" s="42"/>
      <c r="AQ134" s="42"/>
      <c r="AR134" s="1"/>
      <c r="AS134" s="1"/>
      <c r="AT134" s="1"/>
      <c r="AU134" s="1"/>
      <c r="AV134" s="1"/>
      <c r="AW134" s="1"/>
      <c r="AX134" s="1"/>
      <c r="AY134" s="1"/>
    </row>
    <row r="135" spans="2:51" ht="13.5" thickBot="1">
      <c r="B135" s="5"/>
      <c r="C135" s="56"/>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62"/>
      <c r="AF135" s="62"/>
      <c r="AG135" s="62"/>
      <c r="AH135" s="62"/>
      <c r="AI135" s="62"/>
      <c r="AJ135" s="63"/>
      <c r="AK135" s="6"/>
      <c r="AL135" s="103"/>
      <c r="AP135" s="1"/>
      <c r="AQ135" s="1"/>
      <c r="AR135" s="1"/>
      <c r="AS135" s="1"/>
      <c r="AT135" s="1"/>
      <c r="AU135" s="1"/>
      <c r="AV135" s="1"/>
      <c r="AW135" s="1"/>
      <c r="AX135" s="1"/>
      <c r="AY135" s="1"/>
    </row>
    <row r="136" spans="2:51">
      <c r="B136" s="5"/>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6"/>
      <c r="AM136" s="1"/>
      <c r="AN136" s="1"/>
      <c r="AO136" s="1"/>
      <c r="AP136" s="1"/>
      <c r="AQ136" s="1"/>
      <c r="AR136" s="1"/>
      <c r="AS136" s="1"/>
      <c r="AT136" s="1"/>
      <c r="AU136" s="1"/>
      <c r="AV136" s="1"/>
      <c r="AW136" s="1"/>
      <c r="AX136" s="1"/>
      <c r="AY136" s="1"/>
    </row>
    <row r="137" spans="2:51">
      <c r="B137" s="5"/>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6"/>
      <c r="AM137" s="1"/>
      <c r="AN137" s="1"/>
      <c r="AO137" s="1"/>
      <c r="AP137" s="1"/>
      <c r="AQ137" s="1"/>
      <c r="AR137" s="1"/>
      <c r="AS137" s="1"/>
      <c r="AT137" s="1"/>
      <c r="AU137" s="1"/>
      <c r="AV137" s="1"/>
      <c r="AW137" s="1"/>
      <c r="AX137" s="1"/>
      <c r="AY137" s="1"/>
    </row>
    <row r="138" spans="2:51">
      <c r="B138" s="5"/>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6"/>
    </row>
    <row r="139" spans="2:51">
      <c r="B139" s="5"/>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6"/>
    </row>
    <row r="140" spans="2:51">
      <c r="B140" s="5"/>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6"/>
    </row>
    <row r="141" spans="2:51">
      <c r="B141" s="5"/>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6"/>
    </row>
    <row r="142" spans="2:51">
      <c r="B142" s="5"/>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6"/>
    </row>
    <row r="143" spans="2:51">
      <c r="B143" s="5"/>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6"/>
    </row>
    <row r="144" spans="2:51">
      <c r="B144" s="5"/>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6"/>
    </row>
    <row r="145" spans="2:37">
      <c r="B145" s="5"/>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6"/>
    </row>
    <row r="146" spans="2:37">
      <c r="B146" s="5"/>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6"/>
    </row>
    <row r="147" spans="2:37">
      <c r="B147" s="5"/>
      <c r="C147" s="2"/>
      <c r="D147" s="2"/>
      <c r="E147" s="2"/>
      <c r="F147" s="2"/>
      <c r="G147" s="2"/>
      <c r="H147" s="2"/>
      <c r="I147" s="2"/>
      <c r="J147" s="2"/>
      <c r="K147" s="2"/>
      <c r="L147" s="38"/>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6"/>
    </row>
    <row r="148" spans="2:37">
      <c r="B148" s="5"/>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6"/>
    </row>
    <row r="149" spans="2:37">
      <c r="B149" s="5"/>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6"/>
    </row>
    <row r="150" spans="2:37">
      <c r="B150" s="5"/>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6"/>
    </row>
    <row r="151" spans="2:37">
      <c r="B151" s="5"/>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6"/>
    </row>
    <row r="152" spans="2:37">
      <c r="B152" s="5"/>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6"/>
    </row>
    <row r="153" spans="2:37" ht="13.5" thickBot="1">
      <c r="B153" s="7"/>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9"/>
    </row>
    <row r="154" spans="2:37" ht="13.5" thickTop="1"/>
  </sheetData>
  <sheetProtection selectLockedCells="1"/>
  <dataConsolidate function="var"/>
  <mergeCells count="184">
    <mergeCell ref="B6:E6"/>
    <mergeCell ref="F6:S6"/>
    <mergeCell ref="W6:AA7"/>
    <mergeCell ref="AB6:AK7"/>
    <mergeCell ref="B7:E7"/>
    <mergeCell ref="F7:S7"/>
    <mergeCell ref="B2:AK2"/>
    <mergeCell ref="AM2:AO2"/>
    <mergeCell ref="B3:AK3"/>
    <mergeCell ref="AM3:AO3"/>
    <mergeCell ref="B4:L4"/>
    <mergeCell ref="W4:AA4"/>
    <mergeCell ref="AB4:AK4"/>
    <mergeCell ref="F11:S11"/>
    <mergeCell ref="B12:E12"/>
    <mergeCell ref="F12:S12"/>
    <mergeCell ref="B13:E13"/>
    <mergeCell ref="F13:S13"/>
    <mergeCell ref="W13:AK14"/>
    <mergeCell ref="B14:H14"/>
    <mergeCell ref="I14:S14"/>
    <mergeCell ref="B8:E9"/>
    <mergeCell ref="F8:S8"/>
    <mergeCell ref="W8:AA12"/>
    <mergeCell ref="AB8:AK12"/>
    <mergeCell ref="F9:S9"/>
    <mergeCell ref="B10:E10"/>
    <mergeCell ref="F10:H10"/>
    <mergeCell ref="I10:J10"/>
    <mergeCell ref="K10:S10"/>
    <mergeCell ref="B11:E11"/>
    <mergeCell ref="B15:AK15"/>
    <mergeCell ref="B16:AK16"/>
    <mergeCell ref="B18:F18"/>
    <mergeCell ref="G18:M18"/>
    <mergeCell ref="N18:O18"/>
    <mergeCell ref="P18:S18"/>
    <mergeCell ref="T18:U18"/>
    <mergeCell ref="V18:AD18"/>
    <mergeCell ref="AE18:AF18"/>
    <mergeCell ref="AG18:AK18"/>
    <mergeCell ref="AM18:AP18"/>
    <mergeCell ref="AQ18:AT18"/>
    <mergeCell ref="B19:F19"/>
    <mergeCell ref="G19:M19"/>
    <mergeCell ref="N19:O19"/>
    <mergeCell ref="P19:S19"/>
    <mergeCell ref="T19:U19"/>
    <mergeCell ref="V19:AD19"/>
    <mergeCell ref="AE19:AF19"/>
    <mergeCell ref="AG19:AK19"/>
    <mergeCell ref="AE20:AF20"/>
    <mergeCell ref="AG20:AK20"/>
    <mergeCell ref="B21:F21"/>
    <mergeCell ref="G21:M21"/>
    <mergeCell ref="N21:O21"/>
    <mergeCell ref="P21:S21"/>
    <mergeCell ref="T21:U21"/>
    <mergeCell ref="V21:AD21"/>
    <mergeCell ref="AE21:AF21"/>
    <mergeCell ref="AG21:AK21"/>
    <mergeCell ref="B20:F20"/>
    <mergeCell ref="G20:M20"/>
    <mergeCell ref="N20:O20"/>
    <mergeCell ref="P20:S20"/>
    <mergeCell ref="T20:U20"/>
    <mergeCell ref="V20:AD20"/>
    <mergeCell ref="AE22:AF22"/>
    <mergeCell ref="AG22:AK22"/>
    <mergeCell ref="B23:F23"/>
    <mergeCell ref="G23:M23"/>
    <mergeCell ref="N23:O23"/>
    <mergeCell ref="P23:S23"/>
    <mergeCell ref="T23:U23"/>
    <mergeCell ref="V23:AD23"/>
    <mergeCell ref="AE23:AF23"/>
    <mergeCell ref="AG23:AK23"/>
    <mergeCell ref="B22:F22"/>
    <mergeCell ref="G22:M22"/>
    <mergeCell ref="N22:O22"/>
    <mergeCell ref="P22:S22"/>
    <mergeCell ref="T22:U22"/>
    <mergeCell ref="V22:AD22"/>
    <mergeCell ref="AE24:AF24"/>
    <mergeCell ref="AG24:AK24"/>
    <mergeCell ref="B25:AD25"/>
    <mergeCell ref="B26:AK27"/>
    <mergeCell ref="B28:AK28"/>
    <mergeCell ref="B29:AK29"/>
    <mergeCell ref="B24:F24"/>
    <mergeCell ref="G24:M24"/>
    <mergeCell ref="N24:O24"/>
    <mergeCell ref="P24:S24"/>
    <mergeCell ref="T24:U24"/>
    <mergeCell ref="V24:AD24"/>
    <mergeCell ref="B36:AK36"/>
    <mergeCell ref="B37:AK37"/>
    <mergeCell ref="B38:AK38"/>
    <mergeCell ref="B39:AK39"/>
    <mergeCell ref="B40:AK40"/>
    <mergeCell ref="B41:AK41"/>
    <mergeCell ref="B30:AK30"/>
    <mergeCell ref="B31:AK31"/>
    <mergeCell ref="B32:AK32"/>
    <mergeCell ref="B34:AK34"/>
    <mergeCell ref="B35:AK35"/>
    <mergeCell ref="B33:AK33"/>
    <mergeCell ref="B48:AK48"/>
    <mergeCell ref="B49:AK49"/>
    <mergeCell ref="B50:AK50"/>
    <mergeCell ref="B51:AK51"/>
    <mergeCell ref="B52:AK52"/>
    <mergeCell ref="B53:AK53"/>
    <mergeCell ref="B42:AK42"/>
    <mergeCell ref="B43:AK43"/>
    <mergeCell ref="B44:AK44"/>
    <mergeCell ref="B45:AK45"/>
    <mergeCell ref="B46:AK46"/>
    <mergeCell ref="B47:AK47"/>
    <mergeCell ref="B60:AK60"/>
    <mergeCell ref="B61:AK61"/>
    <mergeCell ref="B62:AK62"/>
    <mergeCell ref="B63:AK63"/>
    <mergeCell ref="B64:AK64"/>
    <mergeCell ref="B65:AK65"/>
    <mergeCell ref="B54:AK54"/>
    <mergeCell ref="B55:AK55"/>
    <mergeCell ref="B56:AK56"/>
    <mergeCell ref="B57:AK57"/>
    <mergeCell ref="B58:AK58"/>
    <mergeCell ref="B59:AK59"/>
    <mergeCell ref="B71:AK71"/>
    <mergeCell ref="C73:R73"/>
    <mergeCell ref="U73:AJ73"/>
    <mergeCell ref="C74:R74"/>
    <mergeCell ref="C75:R75"/>
    <mergeCell ref="C76:R77"/>
    <mergeCell ref="U76:AJ77"/>
    <mergeCell ref="B66:AK66"/>
    <mergeCell ref="B67:AK67"/>
    <mergeCell ref="B69:P69"/>
    <mergeCell ref="V69:X69"/>
    <mergeCell ref="Y69:AC69"/>
    <mergeCell ref="AD69:AK69"/>
    <mergeCell ref="C82:R82"/>
    <mergeCell ref="C83:E83"/>
    <mergeCell ref="F83:M83"/>
    <mergeCell ref="N83:R83"/>
    <mergeCell ref="U83:W83"/>
    <mergeCell ref="X83:AE83"/>
    <mergeCell ref="C78:R78"/>
    <mergeCell ref="C79:R79"/>
    <mergeCell ref="C80:R80"/>
    <mergeCell ref="U80:AJ80"/>
    <mergeCell ref="C81:R81"/>
    <mergeCell ref="U81:AJ81"/>
    <mergeCell ref="C85:I85"/>
    <mergeCell ref="C87:AJ117"/>
    <mergeCell ref="C120:AD120"/>
    <mergeCell ref="C121:AJ121"/>
    <mergeCell ref="D123:G123"/>
    <mergeCell ref="AB123:AE123"/>
    <mergeCell ref="AF83:AJ83"/>
    <mergeCell ref="C84:E84"/>
    <mergeCell ref="F84:M84"/>
    <mergeCell ref="N84:R84"/>
    <mergeCell ref="U84:W84"/>
    <mergeCell ref="X84:AE84"/>
    <mergeCell ref="AF84:AJ84"/>
    <mergeCell ref="AB132:AE132"/>
    <mergeCell ref="D133:G133"/>
    <mergeCell ref="AB133:AE133"/>
    <mergeCell ref="D134:G134"/>
    <mergeCell ref="AB134:AD134"/>
    <mergeCell ref="D125:G125"/>
    <mergeCell ref="Y125:AA134"/>
    <mergeCell ref="AB125:AE125"/>
    <mergeCell ref="D126:G126"/>
    <mergeCell ref="AB126:AE126"/>
    <mergeCell ref="D127:F127"/>
    <mergeCell ref="AB127:AE127"/>
    <mergeCell ref="D130:O130"/>
    <mergeCell ref="AB130:AF130"/>
    <mergeCell ref="D132:G132"/>
  </mergeCells>
  <phoneticPr fontId="50" type="noConversion"/>
  <dataValidations count="9">
    <dataValidation type="list" allowBlank="1" showInputMessage="1" sqref="G19:M24">
      <formula1>IF(G19&lt;&gt;"",OFFSET(Formula_items,MATCH(G19&amp;"*", Formula_items,0)-1,,COUNTA(Formula_items, G19&amp;"*"),1), Formula_items)</formula1>
    </dataValidation>
    <dataValidation type="list" allowBlank="1" showInputMessage="1" showErrorMessage="1" sqref="V23:AD23">
      <formula1>CHOOSE(Row_Request_5,list_technical,List_Repair,List_Administrative,List_Calibration)</formula1>
    </dataValidation>
    <dataValidation type="list" allowBlank="1" showInputMessage="1" showErrorMessage="1" sqref="V22:AD22">
      <formula1>CHOOSE(Row_Request_4,list_technical,List_Repair,List_Administrative,List_Calibration)</formula1>
    </dataValidation>
    <dataValidation type="list" allowBlank="1" showInputMessage="1" showErrorMessage="1" sqref="V21:AD21">
      <formula1>CHOOSE(Row_Request_3,list_technical,List_Repair,List_Administrative,List_Calibration)</formula1>
    </dataValidation>
    <dataValidation type="list" allowBlank="1" showInputMessage="1" showErrorMessage="1" sqref="V20:AD20">
      <formula1>CHOOSE(Row_Request_2,list_technical,List_Repair,List_Administrative,List_Calibration)</formula1>
    </dataValidation>
    <dataValidation type="list" allowBlank="1" showInputMessage="1" showErrorMessage="1" sqref="AG19:AK24">
      <formula1>INDEX(Table_DetectionLevel,,Sel_Language)</formula1>
    </dataValidation>
    <dataValidation type="list" allowBlank="1" showInputMessage="1" showErrorMessage="1" sqref="V24:AD24">
      <formula1>CHOOSE(Row_Request_6,list_technical,List_Repair,List_Administrative,List_Calibration)</formula1>
    </dataValidation>
    <dataValidation type="list" allowBlank="1" showInputMessage="1" showErrorMessage="1" sqref="B19:F24">
      <formula1>INDEX(Table_Request,,Sel_Language)</formula1>
    </dataValidation>
    <dataValidation type="textLength" allowBlank="1" showInputMessage="1" showErrorMessage="1" error="The datecode number must contain at least 5 digits." sqref="P19:S24">
      <formula1>5</formula1>
      <formula2>10</formula2>
    </dataValidation>
  </dataValidations>
  <hyperlinks>
    <hyperlink ref="AF127:AM127" r:id="rId1" display="csa@lem.com"/>
    <hyperlink ref="AF134" r:id="rId2"/>
    <hyperlink ref="AF127" r:id="rId3"/>
    <hyperlink ref="H127" r:id="rId4" display="liw@lem.com"/>
    <hyperlink ref="F12" r:id="rId5"/>
  </hyperlinks>
  <printOptions horizontalCentered="1" verticalCentered="1"/>
  <pageMargins left="0.23622047244094491" right="0.23622047244094491" top="0.39370078740157483" bottom="0.39370078740157483" header="0.31496062992125984" footer="0.31496062992125984"/>
  <pageSetup paperSize="9" scale="72" fitToWidth="2" fitToHeight="2" orientation="portrait" r:id="rId6"/>
  <headerFooter alignWithMargins="0">
    <oddFooter>&amp;C&amp;8page &amp;P/&amp;N&amp;R&amp;8 CO.11.11.019.0 Ind. 2</oddFooter>
  </headerFooter>
  <rowBreaks count="1" manualBreakCount="1">
    <brk id="69" min="1" max="32" man="1"/>
  </rowBreaks>
  <drawing r:id="rId7"/>
  <legacyDrawing r:id="rId8"/>
  <mc:AlternateContent xmlns:mc="http://schemas.openxmlformats.org/markup-compatibility/2006">
    <mc:Choice Requires="x14">
      <controls>
        <mc:AlternateContent xmlns:mc="http://schemas.openxmlformats.org/markup-compatibility/2006">
          <mc:Choice Requires="x14">
            <control shapeId="9217" r:id="rId9" name="Option Button 1">
              <controlPr defaultSize="0" autoFill="0" autoLine="0" autoPict="0">
                <anchor moveWithCells="1">
                  <from>
                    <xdr:col>16</xdr:col>
                    <xdr:colOff>123825</xdr:colOff>
                    <xdr:row>66</xdr:row>
                    <xdr:rowOff>114300</xdr:rowOff>
                  </from>
                  <to>
                    <xdr:col>20</xdr:col>
                    <xdr:colOff>171450</xdr:colOff>
                    <xdr:row>68</xdr:row>
                    <xdr:rowOff>247650</xdr:rowOff>
                  </to>
                </anchor>
              </controlPr>
            </control>
          </mc:Choice>
        </mc:AlternateContent>
        <mc:AlternateContent xmlns:mc="http://schemas.openxmlformats.org/markup-compatibility/2006">
          <mc:Choice Requires="x14">
            <control shapeId="9218" r:id="rId10" name="Option Button 2">
              <controlPr defaultSize="0" autoFill="0" autoLine="0" autoPict="0">
                <anchor moveWithCells="1">
                  <from>
                    <xdr:col>16</xdr:col>
                    <xdr:colOff>114300</xdr:colOff>
                    <xdr:row>68</xdr:row>
                    <xdr:rowOff>219075</xdr:rowOff>
                  </from>
                  <to>
                    <xdr:col>20</xdr:col>
                    <xdr:colOff>171450</xdr:colOff>
                    <xdr:row>69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Traduction!$B$1:$F$1</xm:f>
          </x14:formula1>
          <xm:sqref>AM3</xm:sqref>
        </x14:dataValidation>
        <x14:dataValidation type="list" allowBlank="1" showInputMessage="1" showErrorMessage="1">
          <x14:formula1>
            <xm:f>'Defect code'!$K$2:$K$5</xm:f>
          </x14:formula1>
          <xm:sqref>AF19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M32"/>
  <sheetViews>
    <sheetView workbookViewId="0">
      <selection activeCell="B32" sqref="B32"/>
    </sheetView>
  </sheetViews>
  <sheetFormatPr defaultColWidth="9.140625" defaultRowHeight="12.75"/>
  <cols>
    <col min="1" max="1" width="9.140625" style="163"/>
    <col min="2" max="2" width="54.85546875" style="163" bestFit="1" customWidth="1"/>
    <col min="3" max="3" width="3.5703125" style="163" customWidth="1"/>
    <col min="4" max="4" width="20.28515625" style="163" bestFit="1" customWidth="1"/>
    <col min="5" max="5" width="7.7109375" style="163" customWidth="1"/>
    <col min="6" max="6" width="36.7109375" style="163" bestFit="1" customWidth="1"/>
    <col min="7" max="7" width="10.42578125" style="163" bestFit="1" customWidth="1"/>
    <col min="8" max="8" width="12.28515625" style="163" bestFit="1" customWidth="1"/>
    <col min="9" max="10" width="9.140625" style="163"/>
    <col min="11" max="11" width="21.42578125" style="163" bestFit="1" customWidth="1"/>
    <col min="12" max="12" width="9.140625" style="163"/>
    <col min="13" max="13" width="11.7109375" style="163" customWidth="1"/>
    <col min="14" max="16384" width="9.140625" style="163"/>
  </cols>
  <sheetData>
    <row r="1" spans="2:13" ht="24" customHeight="1">
      <c r="B1" s="160" t="str">
        <f>INDEX(Table_Request,1,Sel_Language)</f>
        <v>Technical</v>
      </c>
      <c r="C1" s="161"/>
      <c r="D1" s="160" t="str">
        <f>INDEX(Table_Request,2,Sel_Language)</f>
        <v>Repair</v>
      </c>
      <c r="E1" s="161"/>
      <c r="F1" s="160" t="str">
        <f>INDEX(Table_Request,3,Sel_Language)</f>
        <v>Administrative</v>
      </c>
      <c r="G1" s="161"/>
      <c r="H1" s="160" t="str">
        <f>INDEX(Table_Request,4,Sel_Language)</f>
        <v>Calibration</v>
      </c>
      <c r="I1" s="161"/>
      <c r="K1" s="113" t="str">
        <f>INDEX(List_DetectionLevel,1,Sel_Language)</f>
        <v>Detection level</v>
      </c>
      <c r="M1" s="164" t="s">
        <v>288</v>
      </c>
    </row>
    <row r="2" spans="2:13" ht="13.5" thickBot="1">
      <c r="B2" s="157" t="str">
        <f t="array" ref="B2:B11">INDEX(Table_Technical,,Sel_Language)</f>
        <v>Output signal not present</v>
      </c>
      <c r="C2" s="162"/>
      <c r="D2" s="158" t="str">
        <f t="array" ref="D2">INDEX(Table_Repair,,Sel_Language)</f>
        <v>Repair request</v>
      </c>
      <c r="E2" s="159"/>
      <c r="F2" s="165" t="str">
        <f t="array" ref="F2:F13">INDEX(Table_Administrative,,Sel_Language)</f>
        <v>Wrong delivery address</v>
      </c>
      <c r="G2" s="162"/>
      <c r="H2" s="166" t="str">
        <f t="array" ref="H2:H4">INDEX(Table_Calibration,,Sel_Language)</f>
        <v>5 points</v>
      </c>
      <c r="I2" s="253"/>
      <c r="K2" s="166" t="str">
        <f t="array" ref="K2:K5">INDEX(Table_DetectionLevel,,Sel_Language)</f>
        <v>Incoming inspection</v>
      </c>
      <c r="M2" s="208" t="s">
        <v>289</v>
      </c>
    </row>
    <row r="3" spans="2:13" ht="13.5" thickBot="1">
      <c r="B3" s="157" t="str">
        <v>Output signal intermittent (please provide scope)</v>
      </c>
      <c r="C3" s="162"/>
      <c r="F3" s="165" t="str">
        <v>Wrong invoicing</v>
      </c>
      <c r="G3" s="162"/>
      <c r="H3" s="166" t="str">
        <v>11 points</v>
      </c>
      <c r="I3" s="254"/>
      <c r="K3" s="166" t="str">
        <v>In the field</v>
      </c>
    </row>
    <row r="4" spans="2:13" ht="15.75" thickBot="1">
      <c r="B4" s="157" t="str">
        <v>Accuracy drift (less than 20% error)</v>
      </c>
      <c r="C4" s="162"/>
      <c r="F4" s="165" t="str">
        <v>Packaging deteriorated at reception</v>
      </c>
      <c r="G4" s="162"/>
      <c r="H4" s="255" t="str">
        <v>Other (please specify)</v>
      </c>
      <c r="I4" s="167"/>
      <c r="K4" s="166" t="str">
        <v>During production</v>
      </c>
    </row>
    <row r="5" spans="2:13" ht="15.75" thickBot="1">
      <c r="B5" s="157" t="str">
        <v>High accuracy drift (beyond 20%)</v>
      </c>
      <c r="C5" s="162"/>
      <c r="F5" s="165" t="str">
        <v>Packaging deterioration in stock or use</v>
      </c>
      <c r="G5" s="162"/>
      <c r="I5" s="167"/>
      <c r="K5" s="168" t="str">
        <v>Final test</v>
      </c>
    </row>
    <row r="6" spans="2:13" ht="15">
      <c r="B6" s="157" t="str">
        <v>Vref not conform (please specify the value)</v>
      </c>
      <c r="C6" s="162"/>
      <c r="F6" s="165" t="str">
        <v>Wrong Product reference delivered</v>
      </c>
      <c r="G6" s="162"/>
      <c r="I6" s="167"/>
    </row>
    <row r="7" spans="2:13" ht="15">
      <c r="B7" s="157" t="str">
        <v>Insulation failure</v>
      </c>
      <c r="C7" s="162"/>
      <c r="F7" s="165" t="str">
        <v>Mixed product reference delivered</v>
      </c>
      <c r="G7" s="162"/>
      <c r="I7" s="167"/>
    </row>
    <row r="8" spans="2:13" ht="15">
      <c r="B8" s="157" t="str">
        <v>Connection damaged (please precise process step)</v>
      </c>
      <c r="C8" s="162"/>
      <c r="F8" s="165" t="str">
        <v>Product not delivered</v>
      </c>
      <c r="G8" s="162"/>
      <c r="I8" s="167"/>
    </row>
    <row r="9" spans="2:13" ht="15">
      <c r="B9" s="157" t="str">
        <v>Visual aspect not conform</v>
      </c>
      <c r="C9" s="162"/>
      <c r="F9" s="165" t="str">
        <v xml:space="preserve">Product quantity error </v>
      </c>
      <c r="G9" s="162"/>
      <c r="I9" s="167"/>
    </row>
    <row r="10" spans="2:13" ht="15">
      <c r="B10" s="157" t="str">
        <v>Product identification not conform</v>
      </c>
      <c r="C10" s="162"/>
      <c r="F10" s="165" t="str">
        <v>Missing attached documentation</v>
      </c>
      <c r="G10" s="162"/>
      <c r="I10" s="167"/>
    </row>
    <row r="11" spans="2:13" ht="13.5" thickBot="1">
      <c r="B11" s="158" t="str">
        <v>Other (please precise the non-conformity)</v>
      </c>
      <c r="C11" s="159"/>
      <c r="F11" s="165" t="str">
        <v>Error in attached documentation</v>
      </c>
      <c r="G11" s="162"/>
    </row>
    <row r="12" spans="2:13">
      <c r="F12" s="165" t="str">
        <v>Product damaged at reception</v>
      </c>
      <c r="G12" s="162"/>
    </row>
    <row r="13" spans="2:13" ht="13.5" thickBot="1">
      <c r="F13" s="169" t="str">
        <v>Product damaged in use</v>
      </c>
      <c r="G13" s="159"/>
    </row>
    <row r="18" spans="3:9" ht="15">
      <c r="I18" s="167"/>
    </row>
    <row r="23" spans="3:9">
      <c r="F23" s="164"/>
    </row>
    <row r="25" spans="3:9" ht="13.5" thickBot="1"/>
    <row r="26" spans="3:9">
      <c r="C26" s="172" t="s">
        <v>264</v>
      </c>
      <c r="D26" s="173" t="s">
        <v>125</v>
      </c>
      <c r="E26" s="173" t="s">
        <v>265</v>
      </c>
      <c r="F26" s="173" t="s">
        <v>27</v>
      </c>
      <c r="G26" s="174" t="s">
        <v>150</v>
      </c>
    </row>
    <row r="27" spans="3:9">
      <c r="C27" s="175">
        <v>1</v>
      </c>
      <c r="D27" s="170" t="str">
        <f t="array" ref="D27:D32">IF(Sel_Request_i="","",Sel_Request_i)</f>
        <v/>
      </c>
      <c r="E27" s="171" t="str">
        <f t="array" ref="E27:E32">IF(Sel_Request_i="","",MATCH(Sel_Request_i,INDEX(Table_Request,,Sel_Language),0))</f>
        <v/>
      </c>
      <c r="F27" s="170" t="str">
        <f>IF(Sel_Reason_1="","",Sel_Reason_1)</f>
        <v/>
      </c>
      <c r="G27" s="181">
        <f t="array" ref="G27:G32">List_ErrorCode</f>
        <v>0</v>
      </c>
    </row>
    <row r="28" spans="3:9">
      <c r="C28" s="175">
        <v>2</v>
      </c>
      <c r="D28" s="170" t="str">
        <v/>
      </c>
      <c r="E28" s="171" t="str">
        <v/>
      </c>
      <c r="F28" s="170" t="str">
        <f>IF(Sel_Reason_2="","",Sel_Reason_2)</f>
        <v/>
      </c>
      <c r="G28" s="176">
        <v>0</v>
      </c>
    </row>
    <row r="29" spans="3:9">
      <c r="C29" s="175">
        <v>3</v>
      </c>
      <c r="D29" s="170" t="str">
        <v/>
      </c>
      <c r="E29" s="171" t="str">
        <v/>
      </c>
      <c r="F29" s="170" t="str">
        <f>IF(Sel_Reason_3="","",Sel_Reason_3)</f>
        <v/>
      </c>
      <c r="G29" s="176">
        <v>0</v>
      </c>
    </row>
    <row r="30" spans="3:9">
      <c r="C30" s="175">
        <v>4</v>
      </c>
      <c r="D30" s="170" t="str">
        <v/>
      </c>
      <c r="E30" s="171" t="str">
        <v/>
      </c>
      <c r="F30" s="170" t="str">
        <f>IF(Sel_Reason_4="","",Sel_Reason_4)</f>
        <v/>
      </c>
      <c r="G30" s="176">
        <v>0</v>
      </c>
    </row>
    <row r="31" spans="3:9">
      <c r="C31" s="175">
        <v>5</v>
      </c>
      <c r="D31" s="170" t="str">
        <v/>
      </c>
      <c r="E31" s="171" t="str">
        <v/>
      </c>
      <c r="F31" s="170" t="str">
        <f>IF(Sel_Reason_5="","",Sel_Reason_5)</f>
        <v/>
      </c>
      <c r="G31" s="176">
        <v>0</v>
      </c>
    </row>
    <row r="32" spans="3:9" ht="13.5" thickBot="1">
      <c r="C32" s="177">
        <v>6</v>
      </c>
      <c r="D32" s="178" t="str">
        <v/>
      </c>
      <c r="E32" s="179" t="str">
        <v/>
      </c>
      <c r="F32" s="178" t="str">
        <f>IF(Sel_Reason_6="","",Sel_Reason_6)</f>
        <v/>
      </c>
      <c r="G32" s="180">
        <v>0</v>
      </c>
    </row>
  </sheetData>
  <sortState ref="C3:J21">
    <sortCondition ref="C3"/>
  </sortState>
  <phoneticPr fontId="5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H95"/>
  <sheetViews>
    <sheetView zoomScale="110" zoomScaleNormal="110" workbookViewId="0">
      <pane xSplit="1" ySplit="1" topLeftCell="B11" activePane="bottomRight" state="frozen"/>
      <selection pane="topRight" activeCell="B1" sqref="B1"/>
      <selection pane="bottomLeft" activeCell="A2" sqref="A2"/>
      <selection pane="bottomRight" activeCell="B34" sqref="B34"/>
    </sheetView>
  </sheetViews>
  <sheetFormatPr defaultColWidth="8.85546875" defaultRowHeight="12.75"/>
  <cols>
    <col min="1" max="1" width="18.42578125" style="137" customWidth="1"/>
    <col min="2" max="2" width="108.42578125" style="131" bestFit="1" customWidth="1"/>
    <col min="3" max="3" width="70.7109375" style="131" customWidth="1"/>
    <col min="4" max="4" width="70.140625" style="131" customWidth="1"/>
    <col min="5" max="5" width="66.28515625" style="131" customWidth="1"/>
    <col min="6" max="6" width="99.5703125" style="131" customWidth="1"/>
    <col min="7" max="7" width="124.140625" style="131" bestFit="1" customWidth="1"/>
    <col min="8" max="8" width="23.85546875" style="131" bestFit="1" customWidth="1"/>
    <col min="9" max="16384" width="8.85546875" style="131"/>
  </cols>
  <sheetData>
    <row r="1" spans="1:8" s="127" customFormat="1">
      <c r="A1" s="124">
        <f>(MATCH(Language,List_Language,0))</f>
        <v>1</v>
      </c>
      <c r="B1" s="125" t="s">
        <v>69</v>
      </c>
      <c r="C1" s="125" t="s">
        <v>388</v>
      </c>
      <c r="D1" s="125" t="s">
        <v>389</v>
      </c>
      <c r="E1" s="125" t="s">
        <v>184</v>
      </c>
      <c r="F1" s="126" t="s">
        <v>390</v>
      </c>
      <c r="G1" s="230" t="s">
        <v>502</v>
      </c>
      <c r="H1" s="127" t="s">
        <v>256</v>
      </c>
    </row>
    <row r="2" spans="1:8">
      <c r="A2" s="128" t="s">
        <v>70</v>
      </c>
      <c r="B2" s="129" t="s">
        <v>595</v>
      </c>
      <c r="C2" s="129" t="s">
        <v>596</v>
      </c>
      <c r="D2" s="129" t="s">
        <v>597</v>
      </c>
      <c r="E2" s="129" t="s">
        <v>391</v>
      </c>
      <c r="F2" s="130" t="s">
        <v>392</v>
      </c>
      <c r="G2" s="130" t="s">
        <v>418</v>
      </c>
    </row>
    <row r="3" spans="1:8">
      <c r="A3" s="128" t="s">
        <v>103</v>
      </c>
      <c r="B3" s="129" t="s">
        <v>20</v>
      </c>
      <c r="C3" s="129" t="s">
        <v>102</v>
      </c>
      <c r="D3" s="129" t="s">
        <v>101</v>
      </c>
      <c r="E3" s="129" t="s">
        <v>100</v>
      </c>
      <c r="F3" s="130" t="s">
        <v>302</v>
      </c>
      <c r="G3" s="130" t="s">
        <v>419</v>
      </c>
    </row>
    <row r="4" spans="1:8">
      <c r="A4" s="128" t="s">
        <v>99</v>
      </c>
      <c r="B4" s="129" t="s">
        <v>16</v>
      </c>
      <c r="C4" s="129" t="s">
        <v>98</v>
      </c>
      <c r="D4" s="129" t="s">
        <v>97</v>
      </c>
      <c r="E4" s="129" t="s">
        <v>96</v>
      </c>
      <c r="F4" s="130" t="s">
        <v>303</v>
      </c>
      <c r="G4" s="130" t="s">
        <v>420</v>
      </c>
    </row>
    <row r="5" spans="1:8">
      <c r="A5" s="128" t="s">
        <v>31</v>
      </c>
      <c r="B5" s="129" t="s">
        <v>31</v>
      </c>
      <c r="C5" s="129" t="s">
        <v>95</v>
      </c>
      <c r="D5" s="129" t="s">
        <v>94</v>
      </c>
      <c r="E5" s="129" t="s">
        <v>93</v>
      </c>
      <c r="F5" s="130" t="s">
        <v>304</v>
      </c>
      <c r="G5" s="130" t="s">
        <v>421</v>
      </c>
    </row>
    <row r="6" spans="1:8">
      <c r="A6" s="128" t="s">
        <v>105</v>
      </c>
      <c r="B6" s="129" t="s">
        <v>32</v>
      </c>
      <c r="C6" s="129" t="s">
        <v>92</v>
      </c>
      <c r="D6" s="129" t="s">
        <v>593</v>
      </c>
      <c r="E6" s="129" t="s">
        <v>91</v>
      </c>
      <c r="F6" s="130" t="s">
        <v>578</v>
      </c>
      <c r="G6" s="130" t="s">
        <v>422</v>
      </c>
    </row>
    <row r="7" spans="1:8">
      <c r="A7" s="128" t="s">
        <v>106</v>
      </c>
      <c r="B7" s="129" t="s">
        <v>33</v>
      </c>
      <c r="C7" s="129" t="s">
        <v>90</v>
      </c>
      <c r="D7" s="129" t="s">
        <v>90</v>
      </c>
      <c r="E7" s="129" t="s">
        <v>89</v>
      </c>
      <c r="F7" s="130" t="s">
        <v>305</v>
      </c>
      <c r="G7" s="130" t="s">
        <v>423</v>
      </c>
    </row>
    <row r="8" spans="1:8">
      <c r="A8" s="128" t="s">
        <v>107</v>
      </c>
      <c r="B8" s="129" t="s">
        <v>18</v>
      </c>
      <c r="C8" s="129" t="s">
        <v>88</v>
      </c>
      <c r="D8" s="129" t="s">
        <v>87</v>
      </c>
      <c r="E8" s="129" t="s">
        <v>86</v>
      </c>
      <c r="F8" s="130" t="s">
        <v>579</v>
      </c>
      <c r="G8" s="130" t="s">
        <v>424</v>
      </c>
    </row>
    <row r="9" spans="1:8">
      <c r="A9" s="128" t="s">
        <v>19</v>
      </c>
      <c r="B9" s="129" t="s">
        <v>19</v>
      </c>
      <c r="C9" s="129" t="s">
        <v>85</v>
      </c>
      <c r="D9" s="129" t="s">
        <v>84</v>
      </c>
      <c r="E9" s="129" t="s">
        <v>83</v>
      </c>
      <c r="F9" s="130" t="s">
        <v>580</v>
      </c>
      <c r="G9" s="130" t="s">
        <v>425</v>
      </c>
    </row>
    <row r="10" spans="1:8">
      <c r="A10" s="128" t="s">
        <v>30</v>
      </c>
      <c r="B10" s="129" t="s">
        <v>30</v>
      </c>
      <c r="C10" s="129" t="s">
        <v>82</v>
      </c>
      <c r="D10" s="129" t="s">
        <v>81</v>
      </c>
      <c r="E10" s="129" t="s">
        <v>80</v>
      </c>
      <c r="F10" s="130" t="s">
        <v>306</v>
      </c>
      <c r="G10" s="130" t="s">
        <v>426</v>
      </c>
    </row>
    <row r="11" spans="1:8">
      <c r="A11" s="128" t="s">
        <v>108</v>
      </c>
      <c r="B11" s="129" t="s">
        <v>34</v>
      </c>
      <c r="C11" s="129" t="s">
        <v>34</v>
      </c>
      <c r="D11" s="129" t="s">
        <v>79</v>
      </c>
      <c r="E11" s="129" t="s">
        <v>78</v>
      </c>
      <c r="F11" s="130" t="s">
        <v>307</v>
      </c>
      <c r="G11" s="130" t="s">
        <v>34</v>
      </c>
    </row>
    <row r="12" spans="1:8">
      <c r="A12" s="128" t="s">
        <v>35</v>
      </c>
      <c r="B12" s="129" t="s">
        <v>35</v>
      </c>
      <c r="C12" s="129" t="s">
        <v>77</v>
      </c>
      <c r="D12" s="129" t="s">
        <v>76</v>
      </c>
      <c r="E12" s="129" t="s">
        <v>75</v>
      </c>
      <c r="F12" s="130" t="s">
        <v>308</v>
      </c>
      <c r="G12" s="130" t="s">
        <v>427</v>
      </c>
    </row>
    <row r="13" spans="1:8">
      <c r="A13" s="128" t="s">
        <v>109</v>
      </c>
      <c r="B13" s="129" t="s">
        <v>38</v>
      </c>
      <c r="C13" s="129" t="s">
        <v>110</v>
      </c>
      <c r="D13" s="129" t="s">
        <v>111</v>
      </c>
      <c r="E13" s="129" t="s">
        <v>112</v>
      </c>
      <c r="F13" s="130" t="s">
        <v>309</v>
      </c>
      <c r="G13" s="130" t="s">
        <v>428</v>
      </c>
    </row>
    <row r="14" spans="1:8">
      <c r="A14" s="128" t="s">
        <v>113</v>
      </c>
      <c r="B14" s="129" t="s">
        <v>28</v>
      </c>
      <c r="C14" s="129" t="s">
        <v>116</v>
      </c>
      <c r="D14" s="129" t="s">
        <v>117</v>
      </c>
      <c r="E14" s="129" t="s">
        <v>115</v>
      </c>
      <c r="F14" s="130" t="s">
        <v>310</v>
      </c>
      <c r="G14" s="130" t="s">
        <v>429</v>
      </c>
    </row>
    <row r="15" spans="1:8">
      <c r="A15" s="128" t="s">
        <v>114</v>
      </c>
      <c r="B15" s="129" t="s">
        <v>567</v>
      </c>
      <c r="C15" s="129" t="s">
        <v>568</v>
      </c>
      <c r="D15" s="129" t="s">
        <v>118</v>
      </c>
      <c r="E15" s="132" t="s">
        <v>569</v>
      </c>
      <c r="F15" s="130" t="s">
        <v>311</v>
      </c>
      <c r="G15" s="130" t="s">
        <v>430</v>
      </c>
    </row>
    <row r="16" spans="1:8">
      <c r="A16" s="128" t="s">
        <v>119</v>
      </c>
      <c r="B16" s="129" t="s">
        <v>566</v>
      </c>
      <c r="C16" s="129" t="s">
        <v>120</v>
      </c>
      <c r="D16" s="129" t="s">
        <v>121</v>
      </c>
      <c r="E16" s="129" t="s">
        <v>122</v>
      </c>
      <c r="F16" s="130" t="s">
        <v>312</v>
      </c>
      <c r="G16" s="231" t="s">
        <v>431</v>
      </c>
    </row>
    <row r="17" spans="1:7">
      <c r="A17" s="128" t="s">
        <v>123</v>
      </c>
      <c r="B17" s="129" t="s">
        <v>600</v>
      </c>
      <c r="C17" s="129" t="s">
        <v>601</v>
      </c>
      <c r="D17" s="129" t="s">
        <v>602</v>
      </c>
      <c r="E17" s="129" t="s">
        <v>124</v>
      </c>
      <c r="F17" s="130" t="s">
        <v>287</v>
      </c>
      <c r="G17" s="130" t="s">
        <v>432</v>
      </c>
    </row>
    <row r="18" spans="1:7" ht="15" customHeight="1">
      <c r="A18" s="128" t="s">
        <v>125</v>
      </c>
      <c r="B18" s="129" t="s">
        <v>245</v>
      </c>
      <c r="C18" s="129" t="s">
        <v>246</v>
      </c>
      <c r="D18" s="129" t="s">
        <v>126</v>
      </c>
      <c r="E18" s="129" t="s">
        <v>127</v>
      </c>
      <c r="F18" s="130" t="s">
        <v>313</v>
      </c>
      <c r="G18" s="130" t="s">
        <v>433</v>
      </c>
    </row>
    <row r="19" spans="1:7" ht="38.25">
      <c r="A19" s="128" t="s">
        <v>145</v>
      </c>
      <c r="B19" s="133" t="s">
        <v>570</v>
      </c>
      <c r="C19" s="133" t="s">
        <v>128</v>
      </c>
      <c r="D19" s="132" t="s">
        <v>129</v>
      </c>
      <c r="E19" s="133" t="s">
        <v>130</v>
      </c>
      <c r="F19" s="207" t="s">
        <v>582</v>
      </c>
      <c r="G19" s="232" t="s">
        <v>434</v>
      </c>
    </row>
    <row r="20" spans="1:7">
      <c r="A20" s="128" t="s">
        <v>146</v>
      </c>
      <c r="B20" s="129" t="s">
        <v>15</v>
      </c>
      <c r="C20" s="129" t="s">
        <v>131</v>
      </c>
      <c r="D20" s="129" t="s">
        <v>140</v>
      </c>
      <c r="E20" s="129" t="s">
        <v>158</v>
      </c>
      <c r="F20" s="130" t="s">
        <v>285</v>
      </c>
      <c r="G20" s="130" t="s">
        <v>435</v>
      </c>
    </row>
    <row r="21" spans="1:7" ht="25.5">
      <c r="A21" s="128" t="s">
        <v>147</v>
      </c>
      <c r="B21" s="132" t="s">
        <v>572</v>
      </c>
      <c r="C21" s="132" t="s">
        <v>573</v>
      </c>
      <c r="D21" s="132" t="s">
        <v>574</v>
      </c>
      <c r="E21" s="132" t="s">
        <v>575</v>
      </c>
      <c r="F21" s="211" t="s">
        <v>581</v>
      </c>
      <c r="G21" s="251" t="s">
        <v>436</v>
      </c>
    </row>
    <row r="22" spans="1:7">
      <c r="A22" s="128" t="s">
        <v>148</v>
      </c>
      <c r="B22" s="129" t="s">
        <v>29</v>
      </c>
      <c r="C22" s="129" t="s">
        <v>132</v>
      </c>
      <c r="D22" s="129" t="s">
        <v>141</v>
      </c>
      <c r="E22" s="129" t="s">
        <v>159</v>
      </c>
      <c r="F22" s="130" t="s">
        <v>314</v>
      </c>
      <c r="G22" s="130" t="s">
        <v>437</v>
      </c>
    </row>
    <row r="23" spans="1:7">
      <c r="A23" s="128" t="s">
        <v>149</v>
      </c>
      <c r="B23" s="129" t="s">
        <v>74</v>
      </c>
      <c r="C23" s="129" t="s">
        <v>133</v>
      </c>
      <c r="D23" s="129" t="s">
        <v>142</v>
      </c>
      <c r="E23" s="129" t="s">
        <v>160</v>
      </c>
      <c r="F23" s="130" t="s">
        <v>315</v>
      </c>
      <c r="G23" s="130" t="s">
        <v>438</v>
      </c>
    </row>
    <row r="24" spans="1:7">
      <c r="A24" s="128" t="s">
        <v>150</v>
      </c>
      <c r="B24" s="129" t="s">
        <v>68</v>
      </c>
      <c r="C24" s="129" t="s">
        <v>135</v>
      </c>
      <c r="D24" s="129" t="s">
        <v>165</v>
      </c>
      <c r="E24" s="129" t="s">
        <v>266</v>
      </c>
      <c r="F24" s="130" t="s">
        <v>316</v>
      </c>
      <c r="G24" s="130" t="s">
        <v>439</v>
      </c>
    </row>
    <row r="25" spans="1:7">
      <c r="A25" s="128" t="s">
        <v>151</v>
      </c>
      <c r="B25" s="129" t="s">
        <v>73</v>
      </c>
      <c r="C25" s="129" t="s">
        <v>134</v>
      </c>
      <c r="D25" s="129" t="s">
        <v>143</v>
      </c>
      <c r="E25" s="129" t="s">
        <v>402</v>
      </c>
      <c r="F25" s="130" t="s">
        <v>317</v>
      </c>
      <c r="G25" s="130" t="s">
        <v>440</v>
      </c>
    </row>
    <row r="26" spans="1:7">
      <c r="A26" s="128" t="s">
        <v>152</v>
      </c>
      <c r="B26" s="129" t="s">
        <v>7</v>
      </c>
      <c r="C26" s="129" t="s">
        <v>136</v>
      </c>
      <c r="D26" s="129" t="s">
        <v>299</v>
      </c>
      <c r="E26" s="129" t="s">
        <v>161</v>
      </c>
      <c r="F26" s="130" t="s">
        <v>286</v>
      </c>
      <c r="G26" s="130" t="s">
        <v>441</v>
      </c>
    </row>
    <row r="27" spans="1:7">
      <c r="A27" s="128" t="s">
        <v>153</v>
      </c>
      <c r="B27" s="129" t="s">
        <v>37</v>
      </c>
      <c r="C27" s="129" t="s">
        <v>577</v>
      </c>
      <c r="D27" s="129" t="s">
        <v>144</v>
      </c>
      <c r="E27" s="129" t="s">
        <v>163</v>
      </c>
      <c r="F27" s="130" t="s">
        <v>583</v>
      </c>
      <c r="G27" s="130" t="s">
        <v>442</v>
      </c>
    </row>
    <row r="28" spans="1:7">
      <c r="A28" s="287" t="s">
        <v>506</v>
      </c>
      <c r="B28" s="261" t="s">
        <v>505</v>
      </c>
      <c r="C28" s="261" t="s">
        <v>512</v>
      </c>
      <c r="D28" s="261" t="s">
        <v>594</v>
      </c>
      <c r="E28" s="249" t="s">
        <v>515</v>
      </c>
      <c r="F28" s="234" t="s">
        <v>592</v>
      </c>
      <c r="G28" s="234" t="s">
        <v>543</v>
      </c>
    </row>
    <row r="29" spans="1:7">
      <c r="A29" s="287" t="s">
        <v>507</v>
      </c>
      <c r="B29" s="261" t="s">
        <v>613</v>
      </c>
      <c r="C29" s="261" t="s">
        <v>603</v>
      </c>
      <c r="D29" s="261" t="s">
        <v>608</v>
      </c>
      <c r="E29" s="249" t="s">
        <v>516</v>
      </c>
      <c r="F29" s="234" t="s">
        <v>590</v>
      </c>
      <c r="G29" s="234" t="s">
        <v>544</v>
      </c>
    </row>
    <row r="30" spans="1:7">
      <c r="A30" s="287" t="s">
        <v>508</v>
      </c>
      <c r="B30" s="261" t="s">
        <v>614</v>
      </c>
      <c r="C30" s="261" t="s">
        <v>604</v>
      </c>
      <c r="D30" s="261" t="s">
        <v>609</v>
      </c>
      <c r="E30" s="249" t="s">
        <v>517</v>
      </c>
      <c r="F30" s="234" t="s">
        <v>584</v>
      </c>
      <c r="G30" s="234" t="s">
        <v>545</v>
      </c>
    </row>
    <row r="31" spans="1:7">
      <c r="A31" s="287" t="s">
        <v>509</v>
      </c>
      <c r="B31" s="261" t="s">
        <v>615</v>
      </c>
      <c r="C31" s="261" t="s">
        <v>605</v>
      </c>
      <c r="D31" s="261" t="s">
        <v>610</v>
      </c>
      <c r="E31" s="249" t="s">
        <v>518</v>
      </c>
      <c r="F31" s="234" t="s">
        <v>585</v>
      </c>
      <c r="G31" s="234" t="s">
        <v>546</v>
      </c>
    </row>
    <row r="32" spans="1:7">
      <c r="A32" s="287" t="s">
        <v>510</v>
      </c>
      <c r="B32" s="261" t="s">
        <v>616</v>
      </c>
      <c r="C32" s="261" t="s">
        <v>606</v>
      </c>
      <c r="D32" s="261" t="s">
        <v>611</v>
      </c>
      <c r="E32" s="249" t="s">
        <v>519</v>
      </c>
      <c r="F32" s="234" t="s">
        <v>586</v>
      </c>
      <c r="G32" s="234" t="s">
        <v>547</v>
      </c>
    </row>
    <row r="33" spans="1:7">
      <c r="A33" s="287" t="s">
        <v>511</v>
      </c>
      <c r="B33" s="261" t="s">
        <v>617</v>
      </c>
      <c r="C33" s="261" t="s">
        <v>607</v>
      </c>
      <c r="D33" s="261" t="s">
        <v>612</v>
      </c>
      <c r="E33" s="249" t="s">
        <v>520</v>
      </c>
      <c r="F33" s="234" t="s">
        <v>587</v>
      </c>
      <c r="G33" s="234" t="s">
        <v>548</v>
      </c>
    </row>
    <row r="34" spans="1:7">
      <c r="A34" s="128" t="s">
        <v>154</v>
      </c>
      <c r="B34" s="129" t="s">
        <v>72</v>
      </c>
      <c r="C34" s="129" t="s">
        <v>297</v>
      </c>
      <c r="D34" s="129" t="s">
        <v>162</v>
      </c>
      <c r="E34" s="221" t="s">
        <v>393</v>
      </c>
      <c r="F34" s="130" t="s">
        <v>588</v>
      </c>
      <c r="G34" s="130" t="s">
        <v>443</v>
      </c>
    </row>
    <row r="35" spans="1:7">
      <c r="A35" s="128" t="s">
        <v>288</v>
      </c>
      <c r="B35" s="129" t="s">
        <v>288</v>
      </c>
      <c r="C35" s="129" t="s">
        <v>298</v>
      </c>
      <c r="D35" s="129" t="s">
        <v>292</v>
      </c>
      <c r="E35" s="221" t="s">
        <v>395</v>
      </c>
      <c r="F35" s="130" t="s">
        <v>300</v>
      </c>
      <c r="G35" s="130" t="s">
        <v>288</v>
      </c>
    </row>
    <row r="36" spans="1:7">
      <c r="A36" s="128" t="s">
        <v>290</v>
      </c>
      <c r="B36" s="129" t="s">
        <v>290</v>
      </c>
      <c r="C36" s="129" t="s">
        <v>291</v>
      </c>
      <c r="D36" s="129" t="s">
        <v>293</v>
      </c>
      <c r="E36" s="221" t="s">
        <v>394</v>
      </c>
      <c r="F36" s="130" t="s">
        <v>301</v>
      </c>
      <c r="G36" s="130" t="s">
        <v>444</v>
      </c>
    </row>
    <row r="37" spans="1:7">
      <c r="A37" s="128" t="s">
        <v>155</v>
      </c>
      <c r="B37" s="129" t="s">
        <v>60</v>
      </c>
      <c r="C37" s="129" t="s">
        <v>137</v>
      </c>
      <c r="D37" s="129" t="s">
        <v>166</v>
      </c>
      <c r="E37" s="221" t="s">
        <v>396</v>
      </c>
      <c r="F37" s="130" t="s">
        <v>318</v>
      </c>
      <c r="G37" s="130" t="s">
        <v>445</v>
      </c>
    </row>
    <row r="38" spans="1:7">
      <c r="A38" s="128" t="s">
        <v>157</v>
      </c>
      <c r="B38" s="129" t="s">
        <v>71</v>
      </c>
      <c r="C38" s="129" t="s">
        <v>138</v>
      </c>
      <c r="D38" s="129" t="s">
        <v>167</v>
      </c>
      <c r="E38" s="129" t="s">
        <v>169</v>
      </c>
      <c r="F38" s="212" t="s">
        <v>319</v>
      </c>
      <c r="G38" s="212" t="s">
        <v>446</v>
      </c>
    </row>
    <row r="39" spans="1:7" ht="14.45" customHeight="1">
      <c r="A39" s="128" t="s">
        <v>156</v>
      </c>
      <c r="B39" s="129" t="s">
        <v>189</v>
      </c>
      <c r="C39" s="129" t="s">
        <v>139</v>
      </c>
      <c r="D39" s="132" t="s">
        <v>188</v>
      </c>
      <c r="E39" s="132" t="s">
        <v>170</v>
      </c>
      <c r="F39" s="212" t="s">
        <v>320</v>
      </c>
      <c r="G39" s="212" t="s">
        <v>447</v>
      </c>
    </row>
    <row r="40" spans="1:7" ht="202.9" customHeight="1">
      <c r="A40" s="128" t="s">
        <v>164</v>
      </c>
      <c r="B40" s="132" t="s">
        <v>377</v>
      </c>
      <c r="C40" s="132" t="s">
        <v>598</v>
      </c>
      <c r="D40" s="132" t="s">
        <v>599</v>
      </c>
      <c r="E40" s="132" t="s">
        <v>403</v>
      </c>
      <c r="F40" s="211" t="s">
        <v>591</v>
      </c>
      <c r="G40" s="233" t="s">
        <v>560</v>
      </c>
    </row>
    <row r="41" spans="1:7" ht="14.45" customHeight="1">
      <c r="A41" s="128"/>
      <c r="B41" s="134"/>
      <c r="C41" s="129"/>
      <c r="D41" s="129"/>
      <c r="E41" s="129"/>
      <c r="F41" s="130"/>
      <c r="G41" s="250"/>
    </row>
    <row r="42" spans="1:7" ht="14.45" customHeight="1">
      <c r="A42" s="128" t="s">
        <v>171</v>
      </c>
      <c r="B42" s="134" t="s">
        <v>36</v>
      </c>
      <c r="C42" s="129" t="s">
        <v>296</v>
      </c>
      <c r="D42" s="129" t="s">
        <v>168</v>
      </c>
      <c r="E42" s="129" t="s">
        <v>187</v>
      </c>
      <c r="F42" s="130" t="s">
        <v>589</v>
      </c>
      <c r="G42" s="236"/>
    </row>
    <row r="43" spans="1:7">
      <c r="A43" s="128" t="s">
        <v>0</v>
      </c>
      <c r="B43" s="134" t="s">
        <v>0</v>
      </c>
      <c r="C43" s="129" t="s">
        <v>176</v>
      </c>
      <c r="D43" s="129" t="s">
        <v>0</v>
      </c>
      <c r="E43" s="129" t="s">
        <v>184</v>
      </c>
      <c r="F43" s="130" t="s">
        <v>184</v>
      </c>
      <c r="G43" s="237" t="s">
        <v>448</v>
      </c>
    </row>
    <row r="44" spans="1:7">
      <c r="A44" s="128" t="s">
        <v>14</v>
      </c>
      <c r="B44" s="134" t="s">
        <v>14</v>
      </c>
      <c r="C44" s="129" t="s">
        <v>177</v>
      </c>
      <c r="D44" s="129" t="s">
        <v>14</v>
      </c>
      <c r="E44" s="129" t="s">
        <v>186</v>
      </c>
      <c r="F44" s="130" t="s">
        <v>186</v>
      </c>
      <c r="G44" s="237" t="s">
        <v>449</v>
      </c>
    </row>
    <row r="45" spans="1:7" ht="15.6" customHeight="1">
      <c r="A45" s="128" t="s">
        <v>66</v>
      </c>
      <c r="B45" s="134" t="s">
        <v>66</v>
      </c>
      <c r="C45" s="129" t="s">
        <v>66</v>
      </c>
      <c r="D45" s="129" t="s">
        <v>66</v>
      </c>
      <c r="E45" s="129" t="s">
        <v>185</v>
      </c>
      <c r="F45" s="130" t="s">
        <v>66</v>
      </c>
      <c r="G45" s="237" t="s">
        <v>450</v>
      </c>
    </row>
    <row r="46" spans="1:7">
      <c r="A46" s="128" t="s">
        <v>407</v>
      </c>
      <c r="B46" s="134" t="s">
        <v>407</v>
      </c>
      <c r="C46" s="129" t="s">
        <v>408</v>
      </c>
      <c r="D46" s="129" t="s">
        <v>417</v>
      </c>
      <c r="E46" s="129" t="s">
        <v>410</v>
      </c>
      <c r="F46" s="130" t="s">
        <v>406</v>
      </c>
      <c r="G46" s="238" t="s">
        <v>571</v>
      </c>
    </row>
    <row r="47" spans="1:7">
      <c r="A47" s="128" t="s">
        <v>404</v>
      </c>
      <c r="B47" s="134" t="s">
        <v>404</v>
      </c>
      <c r="C47" s="129" t="s">
        <v>404</v>
      </c>
      <c r="D47" s="129" t="s">
        <v>404</v>
      </c>
      <c r="E47" s="129" t="s">
        <v>409</v>
      </c>
      <c r="F47" s="130" t="s">
        <v>405</v>
      </c>
      <c r="G47" s="237" t="s">
        <v>486</v>
      </c>
    </row>
    <row r="48" spans="1:7">
      <c r="A48" s="128" t="s">
        <v>487</v>
      </c>
      <c r="B48" s="260" t="s">
        <v>487</v>
      </c>
      <c r="C48" s="129" t="s">
        <v>501</v>
      </c>
      <c r="D48" s="249" t="s">
        <v>504</v>
      </c>
      <c r="E48" s="249" t="s">
        <v>521</v>
      </c>
      <c r="F48" s="234" t="s">
        <v>563</v>
      </c>
      <c r="G48" s="252" t="s">
        <v>503</v>
      </c>
    </row>
    <row r="49" spans="1:7">
      <c r="A49" s="128" t="s">
        <v>172</v>
      </c>
      <c r="B49" s="134" t="s">
        <v>172</v>
      </c>
      <c r="C49" s="129" t="s">
        <v>174</v>
      </c>
      <c r="D49" s="129" t="s">
        <v>178</v>
      </c>
      <c r="E49" s="129" t="s">
        <v>181</v>
      </c>
      <c r="F49" s="130" t="s">
        <v>172</v>
      </c>
      <c r="G49" s="237" t="s">
        <v>451</v>
      </c>
    </row>
    <row r="50" spans="1:7">
      <c r="A50" s="128" t="s">
        <v>173</v>
      </c>
      <c r="B50" s="134" t="s">
        <v>173</v>
      </c>
      <c r="C50" s="129" t="s">
        <v>175</v>
      </c>
      <c r="D50" s="129" t="s">
        <v>179</v>
      </c>
      <c r="E50" s="129" t="s">
        <v>182</v>
      </c>
      <c r="F50" s="130" t="s">
        <v>173</v>
      </c>
      <c r="G50" s="237" t="s">
        <v>452</v>
      </c>
    </row>
    <row r="51" spans="1:7" ht="13.5" thickBot="1">
      <c r="A51" s="143" t="s">
        <v>79</v>
      </c>
      <c r="B51" s="144" t="s">
        <v>79</v>
      </c>
      <c r="C51" s="136" t="s">
        <v>17</v>
      </c>
      <c r="D51" s="136" t="s">
        <v>180</v>
      </c>
      <c r="E51" s="136" t="s">
        <v>183</v>
      </c>
      <c r="F51" s="135" t="s">
        <v>307</v>
      </c>
      <c r="G51" s="235" t="s">
        <v>79</v>
      </c>
    </row>
    <row r="52" spans="1:7">
      <c r="A52" s="748" t="s">
        <v>258</v>
      </c>
      <c r="B52" s="141" t="s">
        <v>23</v>
      </c>
      <c r="C52" s="141" t="s">
        <v>201</v>
      </c>
      <c r="D52" s="141" t="s">
        <v>200</v>
      </c>
      <c r="E52" s="141" t="s">
        <v>255</v>
      </c>
      <c r="F52" s="145" t="s">
        <v>321</v>
      </c>
      <c r="G52" s="239" t="s">
        <v>453</v>
      </c>
    </row>
    <row r="53" spans="1:7">
      <c r="A53" s="744"/>
      <c r="B53" s="129" t="s">
        <v>24</v>
      </c>
      <c r="C53" s="129" t="s">
        <v>211</v>
      </c>
      <c r="D53" s="129" t="s">
        <v>212</v>
      </c>
      <c r="E53" s="129" t="s">
        <v>213</v>
      </c>
      <c r="F53" s="130" t="s">
        <v>322</v>
      </c>
      <c r="G53" s="237" t="s">
        <v>454</v>
      </c>
    </row>
    <row r="54" spans="1:7">
      <c r="A54" s="744"/>
      <c r="B54" s="129" t="s">
        <v>21</v>
      </c>
      <c r="C54" s="129" t="s">
        <v>217</v>
      </c>
      <c r="D54" s="129" t="s">
        <v>218</v>
      </c>
      <c r="E54" s="129" t="s">
        <v>219</v>
      </c>
      <c r="F54" s="130" t="s">
        <v>323</v>
      </c>
      <c r="G54" s="237" t="s">
        <v>455</v>
      </c>
    </row>
    <row r="55" spans="1:7" ht="13.5" thickBot="1">
      <c r="A55" s="749"/>
      <c r="B55" s="142" t="s">
        <v>22</v>
      </c>
      <c r="C55" s="142" t="s">
        <v>240</v>
      </c>
      <c r="D55" s="142" t="s">
        <v>241</v>
      </c>
      <c r="E55" s="142" t="s">
        <v>242</v>
      </c>
      <c r="F55" s="146" t="s">
        <v>324</v>
      </c>
      <c r="G55" s="240" t="s">
        <v>456</v>
      </c>
    </row>
    <row r="56" spans="1:7">
      <c r="A56" s="753" t="s">
        <v>259</v>
      </c>
      <c r="B56" s="241" t="s">
        <v>491</v>
      </c>
      <c r="C56" s="288" t="s">
        <v>365</v>
      </c>
      <c r="D56" s="272" t="s">
        <v>523</v>
      </c>
      <c r="E56" s="256" t="s">
        <v>533</v>
      </c>
      <c r="F56" s="257" t="s">
        <v>325</v>
      </c>
      <c r="G56" s="286" t="s">
        <v>550</v>
      </c>
    </row>
    <row r="57" spans="1:7">
      <c r="A57" s="754"/>
      <c r="B57" s="242" t="s">
        <v>492</v>
      </c>
      <c r="C57" s="258" t="s">
        <v>366</v>
      </c>
      <c r="D57" s="273" t="s">
        <v>524</v>
      </c>
      <c r="E57" s="259" t="s">
        <v>534</v>
      </c>
      <c r="F57" s="234" t="s">
        <v>326</v>
      </c>
      <c r="G57" s="238" t="s">
        <v>551</v>
      </c>
    </row>
    <row r="58" spans="1:7">
      <c r="A58" s="754"/>
      <c r="B58" s="242" t="s">
        <v>493</v>
      </c>
      <c r="C58" s="258" t="s">
        <v>367</v>
      </c>
      <c r="D58" s="273" t="s">
        <v>525</v>
      </c>
      <c r="E58" s="259" t="s">
        <v>535</v>
      </c>
      <c r="F58" s="234" t="s">
        <v>327</v>
      </c>
      <c r="G58" s="238" t="s">
        <v>552</v>
      </c>
    </row>
    <row r="59" spans="1:7">
      <c r="A59" s="754"/>
      <c r="B59" s="242" t="s">
        <v>494</v>
      </c>
      <c r="C59" s="258" t="s">
        <v>368</v>
      </c>
      <c r="D59" s="273" t="s">
        <v>526</v>
      </c>
      <c r="E59" s="259" t="s">
        <v>536</v>
      </c>
      <c r="F59" s="234" t="s">
        <v>328</v>
      </c>
      <c r="G59" s="238" t="s">
        <v>553</v>
      </c>
    </row>
    <row r="60" spans="1:7">
      <c r="A60" s="754"/>
      <c r="B60" s="242" t="s">
        <v>495</v>
      </c>
      <c r="C60" s="258" t="s">
        <v>369</v>
      </c>
      <c r="D60" s="273" t="s">
        <v>527</v>
      </c>
      <c r="E60" s="259" t="s">
        <v>537</v>
      </c>
      <c r="F60" s="234" t="s">
        <v>329</v>
      </c>
      <c r="G60" s="238" t="s">
        <v>554</v>
      </c>
    </row>
    <row r="61" spans="1:7">
      <c r="A61" s="754"/>
      <c r="B61" s="242" t="s">
        <v>513</v>
      </c>
      <c r="C61" s="258" t="s">
        <v>370</v>
      </c>
      <c r="D61" s="273" t="s">
        <v>528</v>
      </c>
      <c r="E61" s="259" t="s">
        <v>538</v>
      </c>
      <c r="F61" s="234" t="s">
        <v>330</v>
      </c>
      <c r="G61" s="236" t="s">
        <v>555</v>
      </c>
    </row>
    <row r="62" spans="1:7">
      <c r="A62" s="754"/>
      <c r="B62" s="242" t="s">
        <v>496</v>
      </c>
      <c r="C62" s="258" t="s">
        <v>383</v>
      </c>
      <c r="D62" s="273" t="s">
        <v>529</v>
      </c>
      <c r="E62" s="259" t="s">
        <v>539</v>
      </c>
      <c r="F62" s="234" t="s">
        <v>331</v>
      </c>
      <c r="G62" s="238" t="s">
        <v>556</v>
      </c>
    </row>
    <row r="63" spans="1:7">
      <c r="A63" s="754"/>
      <c r="B63" s="242" t="s">
        <v>497</v>
      </c>
      <c r="C63" s="258" t="s">
        <v>384</v>
      </c>
      <c r="D63" s="273" t="s">
        <v>530</v>
      </c>
      <c r="E63" s="259" t="s">
        <v>540</v>
      </c>
      <c r="F63" s="234" t="s">
        <v>332</v>
      </c>
      <c r="G63" s="238" t="s">
        <v>557</v>
      </c>
    </row>
    <row r="64" spans="1:7">
      <c r="A64" s="754"/>
      <c r="B64" s="242" t="s">
        <v>498</v>
      </c>
      <c r="C64" s="290" t="s">
        <v>562</v>
      </c>
      <c r="D64" s="273" t="s">
        <v>531</v>
      </c>
      <c r="E64" s="259" t="s">
        <v>541</v>
      </c>
      <c r="F64" s="234" t="s">
        <v>333</v>
      </c>
      <c r="G64" s="234" t="s">
        <v>559</v>
      </c>
    </row>
    <row r="65" spans="1:7" ht="13.5" thickBot="1">
      <c r="A65" s="755"/>
      <c r="B65" s="243" t="s">
        <v>499</v>
      </c>
      <c r="C65" s="289" t="s">
        <v>561</v>
      </c>
      <c r="D65" s="274" t="s">
        <v>532</v>
      </c>
      <c r="E65" s="259" t="s">
        <v>541</v>
      </c>
      <c r="F65" s="234" t="s">
        <v>334</v>
      </c>
      <c r="G65" s="234" t="s">
        <v>558</v>
      </c>
    </row>
    <row r="66" spans="1:7" hidden="1">
      <c r="A66" s="292"/>
      <c r="B66" s="275" t="s">
        <v>39</v>
      </c>
      <c r="C66" s="276" t="s">
        <v>371</v>
      </c>
      <c r="D66" s="275" t="s">
        <v>191</v>
      </c>
      <c r="E66" s="277" t="s">
        <v>202</v>
      </c>
      <c r="F66" s="278" t="s">
        <v>335</v>
      </c>
      <c r="G66" s="278" t="s">
        <v>457</v>
      </c>
    </row>
    <row r="67" spans="1:7" hidden="1">
      <c r="A67" s="292"/>
      <c r="B67" s="275" t="s">
        <v>40</v>
      </c>
      <c r="C67" s="276" t="s">
        <v>385</v>
      </c>
      <c r="D67" s="275" t="s">
        <v>192</v>
      </c>
      <c r="E67" s="277" t="s">
        <v>203</v>
      </c>
      <c r="F67" s="278" t="s">
        <v>336</v>
      </c>
      <c r="G67" s="278" t="s">
        <v>458</v>
      </c>
    </row>
    <row r="68" spans="1:7" hidden="1">
      <c r="A68" s="292"/>
      <c r="B68" s="275" t="s">
        <v>42</v>
      </c>
      <c r="C68" s="276" t="s">
        <v>372</v>
      </c>
      <c r="D68" s="275" t="s">
        <v>193</v>
      </c>
      <c r="E68" s="277" t="s">
        <v>204</v>
      </c>
      <c r="F68" s="278" t="s">
        <v>337</v>
      </c>
      <c r="G68" s="278" t="s">
        <v>459</v>
      </c>
    </row>
    <row r="69" spans="1:7" hidden="1">
      <c r="A69" s="292"/>
      <c r="B69" s="275" t="s">
        <v>43</v>
      </c>
      <c r="C69" s="276" t="s">
        <v>373</v>
      </c>
      <c r="D69" s="275" t="s">
        <v>194</v>
      </c>
      <c r="E69" s="277" t="s">
        <v>205</v>
      </c>
      <c r="F69" s="278" t="s">
        <v>338</v>
      </c>
      <c r="G69" s="278" t="s">
        <v>460</v>
      </c>
    </row>
    <row r="70" spans="1:7" hidden="1">
      <c r="A70" s="292"/>
      <c r="B70" s="275" t="s">
        <v>44</v>
      </c>
      <c r="C70" s="276"/>
      <c r="D70" s="275" t="s">
        <v>195</v>
      </c>
      <c r="E70" s="277" t="s">
        <v>206</v>
      </c>
      <c r="F70" s="278" t="s">
        <v>339</v>
      </c>
      <c r="G70" s="279" t="s">
        <v>461</v>
      </c>
    </row>
    <row r="71" spans="1:7" hidden="1">
      <c r="A71" s="292"/>
      <c r="B71" s="275" t="s">
        <v>45</v>
      </c>
      <c r="C71" s="276" t="s">
        <v>374</v>
      </c>
      <c r="D71" s="275" t="s">
        <v>196</v>
      </c>
      <c r="E71" s="277" t="s">
        <v>207</v>
      </c>
      <c r="F71" s="278" t="s">
        <v>340</v>
      </c>
      <c r="G71" s="278" t="s">
        <v>462</v>
      </c>
    </row>
    <row r="72" spans="1:7" hidden="1">
      <c r="A72" s="292"/>
      <c r="B72" s="275" t="s">
        <v>46</v>
      </c>
      <c r="C72" s="276" t="s">
        <v>386</v>
      </c>
      <c r="D72" s="275" t="s">
        <v>197</v>
      </c>
      <c r="E72" s="277" t="s">
        <v>208</v>
      </c>
      <c r="F72" s="278" t="s">
        <v>341</v>
      </c>
      <c r="G72" s="278" t="s">
        <v>463</v>
      </c>
    </row>
    <row r="73" spans="1:7" hidden="1">
      <c r="A73" s="292"/>
      <c r="B73" s="280" t="s">
        <v>295</v>
      </c>
      <c r="C73" s="281" t="s">
        <v>375</v>
      </c>
      <c r="D73" s="280" t="s">
        <v>198</v>
      </c>
      <c r="E73" s="277" t="s">
        <v>209</v>
      </c>
      <c r="F73" s="278" t="s">
        <v>342</v>
      </c>
      <c r="G73" s="278" t="s">
        <v>464</v>
      </c>
    </row>
    <row r="74" spans="1:7" ht="13.5" hidden="1" thickBot="1">
      <c r="A74" s="293"/>
      <c r="B74" s="282" t="s">
        <v>47</v>
      </c>
      <c r="C74" s="283" t="s">
        <v>376</v>
      </c>
      <c r="D74" s="282" t="s">
        <v>199</v>
      </c>
      <c r="E74" s="284" t="s">
        <v>210</v>
      </c>
      <c r="F74" s="285" t="s">
        <v>343</v>
      </c>
      <c r="G74" s="285" t="s">
        <v>465</v>
      </c>
    </row>
    <row r="75" spans="1:7" ht="13.5" thickBot="1">
      <c r="A75" s="187" t="s">
        <v>260</v>
      </c>
      <c r="B75" s="147" t="s">
        <v>59</v>
      </c>
      <c r="C75" s="148" t="s">
        <v>214</v>
      </c>
      <c r="D75" s="147" t="s">
        <v>215</v>
      </c>
      <c r="E75" s="147" t="s">
        <v>216</v>
      </c>
      <c r="F75" s="149" t="s">
        <v>344</v>
      </c>
      <c r="G75" s="149" t="s">
        <v>466</v>
      </c>
    </row>
    <row r="76" spans="1:7">
      <c r="A76" s="743" t="s">
        <v>261</v>
      </c>
      <c r="B76" s="117" t="s">
        <v>56</v>
      </c>
      <c r="C76" s="118" t="s">
        <v>270</v>
      </c>
      <c r="D76" s="119" t="s">
        <v>220</v>
      </c>
      <c r="E76" s="118" t="s">
        <v>232</v>
      </c>
      <c r="F76" s="150" t="s">
        <v>345</v>
      </c>
      <c r="G76" s="150" t="s">
        <v>467</v>
      </c>
    </row>
    <row r="77" spans="1:7">
      <c r="A77" s="744"/>
      <c r="B77" s="114" t="s">
        <v>57</v>
      </c>
      <c r="C77" s="115" t="s">
        <v>271</v>
      </c>
      <c r="D77" s="116" t="s">
        <v>221</v>
      </c>
      <c r="E77" s="115" t="s">
        <v>233</v>
      </c>
      <c r="F77" s="130" t="s">
        <v>346</v>
      </c>
      <c r="G77" s="130" t="s">
        <v>468</v>
      </c>
    </row>
    <row r="78" spans="1:7">
      <c r="A78" s="744"/>
      <c r="B78" s="114" t="s">
        <v>54</v>
      </c>
      <c r="C78" s="115" t="s">
        <v>272</v>
      </c>
      <c r="D78" s="116" t="s">
        <v>222</v>
      </c>
      <c r="E78" s="115" t="s">
        <v>234</v>
      </c>
      <c r="F78" s="130" t="s">
        <v>347</v>
      </c>
      <c r="G78" s="130" t="s">
        <v>469</v>
      </c>
    </row>
    <row r="79" spans="1:7">
      <c r="A79" s="744"/>
      <c r="B79" s="114" t="s">
        <v>55</v>
      </c>
      <c r="C79" s="209" t="s">
        <v>378</v>
      </c>
      <c r="D79" s="116" t="s">
        <v>223</v>
      </c>
      <c r="E79" s="222" t="s">
        <v>235</v>
      </c>
      <c r="F79" s="130" t="s">
        <v>348</v>
      </c>
      <c r="G79" s="130" t="s">
        <v>470</v>
      </c>
    </row>
    <row r="80" spans="1:7">
      <c r="A80" s="744"/>
      <c r="B80" s="114" t="s">
        <v>48</v>
      </c>
      <c r="C80" s="114" t="s">
        <v>274</v>
      </c>
      <c r="D80" s="116" t="s">
        <v>224</v>
      </c>
      <c r="E80" s="220" t="s">
        <v>399</v>
      </c>
      <c r="F80" s="130" t="s">
        <v>349</v>
      </c>
      <c r="G80" s="130" t="s">
        <v>471</v>
      </c>
    </row>
    <row r="81" spans="1:7">
      <c r="A81" s="744"/>
      <c r="B81" s="114" t="s">
        <v>49</v>
      </c>
      <c r="C81" s="209" t="s">
        <v>379</v>
      </c>
      <c r="D81" s="116" t="s">
        <v>225</v>
      </c>
      <c r="E81" s="220" t="s">
        <v>398</v>
      </c>
      <c r="F81" s="130" t="s">
        <v>350</v>
      </c>
      <c r="G81" s="130" t="s">
        <v>472</v>
      </c>
    </row>
    <row r="82" spans="1:7">
      <c r="A82" s="744"/>
      <c r="B82" s="114" t="s">
        <v>50</v>
      </c>
      <c r="C82" s="115" t="s">
        <v>273</v>
      </c>
      <c r="D82" s="116" t="s">
        <v>226</v>
      </c>
      <c r="E82" s="115" t="s">
        <v>236</v>
      </c>
      <c r="F82" s="130" t="s">
        <v>351</v>
      </c>
      <c r="G82" s="130" t="s">
        <v>473</v>
      </c>
    </row>
    <row r="83" spans="1:7">
      <c r="A83" s="744"/>
      <c r="B83" s="114" t="s">
        <v>51</v>
      </c>
      <c r="C83" s="214" t="s">
        <v>380</v>
      </c>
      <c r="D83" s="116" t="s">
        <v>227</v>
      </c>
      <c r="E83" s="115" t="s">
        <v>237</v>
      </c>
      <c r="F83" s="130" t="s">
        <v>352</v>
      </c>
      <c r="G83" s="130" t="s">
        <v>474</v>
      </c>
    </row>
    <row r="84" spans="1:7">
      <c r="A84" s="744"/>
      <c r="B84" s="114" t="s">
        <v>52</v>
      </c>
      <c r="C84" s="209" t="s">
        <v>381</v>
      </c>
      <c r="D84" s="116" t="s">
        <v>228</v>
      </c>
      <c r="E84" s="220" t="s">
        <v>400</v>
      </c>
      <c r="F84" s="130" t="s">
        <v>353</v>
      </c>
      <c r="G84" s="130" t="s">
        <v>475</v>
      </c>
    </row>
    <row r="85" spans="1:7">
      <c r="A85" s="744"/>
      <c r="B85" s="114" t="s">
        <v>53</v>
      </c>
      <c r="C85" s="209" t="s">
        <v>382</v>
      </c>
      <c r="D85" s="116" t="s">
        <v>229</v>
      </c>
      <c r="E85" s="220" t="s">
        <v>401</v>
      </c>
      <c r="F85" s="130" t="s">
        <v>354</v>
      </c>
      <c r="G85" s="130" t="s">
        <v>476</v>
      </c>
    </row>
    <row r="86" spans="1:7">
      <c r="A86" s="744"/>
      <c r="B86" s="114" t="s">
        <v>362</v>
      </c>
      <c r="C86" s="209" t="s">
        <v>294</v>
      </c>
      <c r="D86" s="116" t="s">
        <v>230</v>
      </c>
      <c r="E86" s="115" t="s">
        <v>238</v>
      </c>
      <c r="F86" s="130" t="s">
        <v>355</v>
      </c>
      <c r="G86" s="130" t="s">
        <v>477</v>
      </c>
    </row>
    <row r="87" spans="1:7" ht="13.5" thickBot="1">
      <c r="A87" s="745"/>
      <c r="B87" s="120" t="s">
        <v>41</v>
      </c>
      <c r="C87" s="213" t="s">
        <v>364</v>
      </c>
      <c r="D87" s="122" t="s">
        <v>231</v>
      </c>
      <c r="E87" s="121" t="s">
        <v>239</v>
      </c>
      <c r="F87" s="135" t="s">
        <v>356</v>
      </c>
      <c r="G87" s="135" t="s">
        <v>478</v>
      </c>
    </row>
    <row r="88" spans="1:7">
      <c r="A88" s="750" t="s">
        <v>262</v>
      </c>
      <c r="B88" s="153" t="s">
        <v>25</v>
      </c>
      <c r="C88" s="154" t="s">
        <v>25</v>
      </c>
      <c r="D88" s="155" t="s">
        <v>243</v>
      </c>
      <c r="E88" s="223" t="s">
        <v>25</v>
      </c>
      <c r="F88" s="156" t="s">
        <v>25</v>
      </c>
      <c r="G88" s="156" t="s">
        <v>479</v>
      </c>
    </row>
    <row r="89" spans="1:7">
      <c r="A89" s="751"/>
      <c r="B89" s="244" t="s">
        <v>26</v>
      </c>
      <c r="C89" s="245" t="s">
        <v>26</v>
      </c>
      <c r="D89" s="246" t="s">
        <v>244</v>
      </c>
      <c r="E89" s="247" t="s">
        <v>26</v>
      </c>
      <c r="F89" s="248" t="s">
        <v>26</v>
      </c>
      <c r="G89" s="248" t="s">
        <v>480</v>
      </c>
    </row>
    <row r="90" spans="1:7" ht="13.5" thickBot="1">
      <c r="A90" s="752"/>
      <c r="B90" s="294" t="s">
        <v>500</v>
      </c>
      <c r="C90" s="295" t="s">
        <v>514</v>
      </c>
      <c r="D90" s="296" t="s">
        <v>576</v>
      </c>
      <c r="E90" s="297" t="s">
        <v>522</v>
      </c>
      <c r="F90" s="298" t="s">
        <v>564</v>
      </c>
      <c r="G90" s="298" t="s">
        <v>549</v>
      </c>
    </row>
    <row r="91" spans="1:7" ht="13.5" thickBot="1">
      <c r="A91" s="188" t="s">
        <v>257</v>
      </c>
      <c r="B91" s="299" t="s">
        <v>62</v>
      </c>
      <c r="C91" s="299" t="s">
        <v>62</v>
      </c>
      <c r="D91" s="300" t="s">
        <v>62</v>
      </c>
      <c r="E91" s="301" t="s">
        <v>397</v>
      </c>
      <c r="F91" s="302" t="s">
        <v>357</v>
      </c>
      <c r="G91" s="302" t="s">
        <v>481</v>
      </c>
    </row>
    <row r="92" spans="1:7">
      <c r="A92" s="746" t="s">
        <v>263</v>
      </c>
      <c r="B92" s="303" t="s">
        <v>63</v>
      </c>
      <c r="C92" s="303" t="s">
        <v>269</v>
      </c>
      <c r="D92" s="304" t="s">
        <v>247</v>
      </c>
      <c r="E92" s="305" t="s">
        <v>251</v>
      </c>
      <c r="F92" s="306" t="s">
        <v>358</v>
      </c>
      <c r="G92" s="302" t="s">
        <v>482</v>
      </c>
    </row>
    <row r="93" spans="1:7">
      <c r="A93" s="746"/>
      <c r="B93" s="307" t="s">
        <v>64</v>
      </c>
      <c r="C93" s="307" t="s">
        <v>363</v>
      </c>
      <c r="D93" s="308" t="s">
        <v>248</v>
      </c>
      <c r="E93" s="309" t="s">
        <v>252</v>
      </c>
      <c r="F93" s="310" t="s">
        <v>359</v>
      </c>
      <c r="G93" s="306" t="s">
        <v>483</v>
      </c>
    </row>
    <row r="94" spans="1:7">
      <c r="A94" s="746"/>
      <c r="B94" s="138" t="s">
        <v>67</v>
      </c>
      <c r="C94" s="138" t="s">
        <v>268</v>
      </c>
      <c r="D94" s="123" t="s">
        <v>249</v>
      </c>
      <c r="E94" s="224" t="s">
        <v>253</v>
      </c>
      <c r="F94" s="151" t="s">
        <v>360</v>
      </c>
      <c r="G94" s="151" t="s">
        <v>484</v>
      </c>
    </row>
    <row r="95" spans="1:7" ht="13.5" thickBot="1">
      <c r="A95" s="747"/>
      <c r="B95" s="139" t="s">
        <v>65</v>
      </c>
      <c r="C95" s="139" t="s">
        <v>267</v>
      </c>
      <c r="D95" s="140" t="s">
        <v>250</v>
      </c>
      <c r="E95" s="225" t="s">
        <v>254</v>
      </c>
      <c r="F95" s="152" t="s">
        <v>361</v>
      </c>
      <c r="G95" s="152" t="s">
        <v>485</v>
      </c>
    </row>
  </sheetData>
  <mergeCells count="5">
    <mergeCell ref="A76:A87"/>
    <mergeCell ref="A92:A95"/>
    <mergeCell ref="A52:A55"/>
    <mergeCell ref="A88:A90"/>
    <mergeCell ref="A56:A65"/>
  </mergeCells>
  <phoneticPr fontId="50"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93</vt:i4>
      </vt:variant>
    </vt:vector>
  </HeadingPairs>
  <TitlesOfParts>
    <vt:vector size="97" baseType="lpstr">
      <vt:lpstr>CO.11.11.019.0</vt:lpstr>
      <vt:lpstr>User manual</vt:lpstr>
      <vt:lpstr>Defect code</vt:lpstr>
      <vt:lpstr>Traduction</vt:lpstr>
      <vt:lpstr>Credit_note</vt:lpstr>
      <vt:lpstr>ErrorCode_Administrative</vt:lpstr>
      <vt:lpstr>ErrorCode_Calibration</vt:lpstr>
      <vt:lpstr>ErrorCode_Repair</vt:lpstr>
      <vt:lpstr>ErrorCode_Technical</vt:lpstr>
      <vt:lpstr>'User manual'!Language</vt:lpstr>
      <vt:lpstr>Language</vt:lpstr>
      <vt:lpstr>List_account</vt:lpstr>
      <vt:lpstr>List_address</vt:lpstr>
      <vt:lpstr>List_Administrative</vt:lpstr>
      <vt:lpstr>List_billing</vt:lpstr>
      <vt:lpstr>List_Calibration</vt:lpstr>
      <vt:lpstr>List_China</vt:lpstr>
      <vt:lpstr>List_city</vt:lpstr>
      <vt:lpstr>List_company</vt:lpstr>
      <vt:lpstr>List_contact</vt:lpstr>
      <vt:lpstr>List_country</vt:lpstr>
      <vt:lpstr>List_credit_note</vt:lpstr>
      <vt:lpstr>List_cust</vt:lpstr>
      <vt:lpstr>List_datecode</vt:lpstr>
      <vt:lpstr>List_detection</vt:lpstr>
      <vt:lpstr>List_DetectionLevel</vt:lpstr>
      <vt:lpstr>List_doc</vt:lpstr>
      <vt:lpstr>List_email</vt:lpstr>
      <vt:lpstr>List_error</vt:lpstr>
      <vt:lpstr>List_ErrorCode</vt:lpstr>
      <vt:lpstr>list_europe</vt:lpstr>
      <vt:lpstr>List_fax</vt:lpstr>
      <vt:lpstr>List_info</vt:lpstr>
      <vt:lpstr>List_Instruction</vt:lpstr>
      <vt:lpstr>List_invoice</vt:lpstr>
      <vt:lpstr>List_Japan</vt:lpstr>
      <vt:lpstr>List_Language</vt:lpstr>
      <vt:lpstr>List_LEMProd</vt:lpstr>
      <vt:lpstr>List_mandatory</vt:lpstr>
      <vt:lpstr>List_Nafta</vt:lpstr>
      <vt:lpstr>List_non</vt:lpstr>
      <vt:lpstr>List_office_email</vt:lpstr>
      <vt:lpstr>List_office_phone</vt:lpstr>
      <vt:lpstr>List_phone</vt:lpstr>
      <vt:lpstr>List_prob</vt:lpstr>
      <vt:lpstr>List_product</vt:lpstr>
      <vt:lpstr>List_quantity</vt:lpstr>
      <vt:lpstr>list_question</vt:lpstr>
      <vt:lpstr>list_question1</vt:lpstr>
      <vt:lpstr>list_question2</vt:lpstr>
      <vt:lpstr>list_question3</vt:lpstr>
      <vt:lpstr>list_question4</vt:lpstr>
      <vt:lpstr>list_question5</vt:lpstr>
      <vt:lpstr>List_reason</vt:lpstr>
      <vt:lpstr>List_Repair</vt:lpstr>
      <vt:lpstr>List_replacement</vt:lpstr>
      <vt:lpstr>List_return_filled</vt:lpstr>
      <vt:lpstr>List_ROW</vt:lpstr>
      <vt:lpstr>list_russia</vt:lpstr>
      <vt:lpstr>List_serial</vt:lpstr>
      <vt:lpstr>List_shipping</vt:lpstr>
      <vt:lpstr>list_technical</vt:lpstr>
      <vt:lpstr>List_terms</vt:lpstr>
      <vt:lpstr>List_Title</vt:lpstr>
      <vt:lpstr>List_type</vt:lpstr>
      <vt:lpstr>List_warranty</vt:lpstr>
      <vt:lpstr>List_Zip</vt:lpstr>
      <vt:lpstr>CO.11.11.019.0!Print_Area</vt:lpstr>
      <vt:lpstr>'User manual'!Print_Area</vt:lpstr>
      <vt:lpstr>Row_Request_1</vt:lpstr>
      <vt:lpstr>Row_Request_2</vt:lpstr>
      <vt:lpstr>Row_Request_3</vt:lpstr>
      <vt:lpstr>Row_Request_4</vt:lpstr>
      <vt:lpstr>Row_Request_5</vt:lpstr>
      <vt:lpstr>Row_Request_6</vt:lpstr>
      <vt:lpstr>Row_Request_i</vt:lpstr>
      <vt:lpstr>Sel_Language</vt:lpstr>
      <vt:lpstr>'User manual'!Sel_Reason_1</vt:lpstr>
      <vt:lpstr>Sel_Reason_1</vt:lpstr>
      <vt:lpstr>'User manual'!Sel_Reason_2</vt:lpstr>
      <vt:lpstr>Sel_Reason_2</vt:lpstr>
      <vt:lpstr>'User manual'!Sel_Reason_3</vt:lpstr>
      <vt:lpstr>Sel_Reason_3</vt:lpstr>
      <vt:lpstr>'User manual'!Sel_Reason_4</vt:lpstr>
      <vt:lpstr>Sel_Reason_4</vt:lpstr>
      <vt:lpstr>'User manual'!Sel_Reason_5</vt:lpstr>
      <vt:lpstr>Sel_Reason_5</vt:lpstr>
      <vt:lpstr>'User manual'!Sel_Reason_6</vt:lpstr>
      <vt:lpstr>Sel_Reason_6</vt:lpstr>
      <vt:lpstr>'User manual'!Sel_Request_i</vt:lpstr>
      <vt:lpstr>Sel_Request_i</vt:lpstr>
      <vt:lpstr>Table_Administrative</vt:lpstr>
      <vt:lpstr>Table_Calibration</vt:lpstr>
      <vt:lpstr>Table_DetectionLevel</vt:lpstr>
      <vt:lpstr>Table_Repair</vt:lpstr>
      <vt:lpstr>Table_Request</vt:lpstr>
      <vt:lpstr>Table_Technical</vt:lpstr>
    </vt:vector>
  </TitlesOfParts>
  <Company>LEM 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Yoann Raphoz</dc:creator>
  <cp:lastModifiedBy>Sandra Viennot</cp:lastModifiedBy>
  <cp:lastPrinted>2018-11-01T13:51:07Z</cp:lastPrinted>
  <dcterms:created xsi:type="dcterms:W3CDTF">2010-01-07T15:20:47Z</dcterms:created>
  <dcterms:modified xsi:type="dcterms:W3CDTF">2018-11-01T14:20:08Z</dcterms:modified>
</cp:coreProperties>
</file>